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udio" sheetId="1" r:id="rId3"/>
    <sheet state="visible" name="Power" sheetId="2" r:id="rId4"/>
    <sheet state="visible" name="Creativity" sheetId="3" r:id="rId5"/>
    <sheet state="visible" name="Boards" sheetId="4" r:id="rId6"/>
    <sheet state="visible" name="Cameras" sheetId="5" r:id="rId7"/>
    <sheet state="visible" name="Accessories" sheetId="6" r:id="rId8"/>
    <sheet state="visible" name="Gaming" sheetId="7" r:id="rId9"/>
    <sheet state="visible" name="Display" sheetId="8" r:id="rId10"/>
  </sheets>
  <definedNames/>
  <calcPr/>
</workbook>
</file>

<file path=xl/sharedStrings.xml><?xml version="1.0" encoding="utf-8"?>
<sst xmlns="http://schemas.openxmlformats.org/spreadsheetml/2006/main" count="3607" uniqueCount="2642">
  <si>
    <t>No.</t>
  </si>
  <si>
    <t>Name</t>
  </si>
  <si>
    <t>Picture</t>
  </si>
  <si>
    <t>Category</t>
  </si>
  <si>
    <t>Brand</t>
  </si>
  <si>
    <t>Model</t>
  </si>
  <si>
    <t>SKU/ID</t>
  </si>
  <si>
    <t>Description</t>
  </si>
  <si>
    <t>Production Link</t>
  </si>
  <si>
    <t>Documentation 
Link</t>
  </si>
  <si>
    <t>Accessories List</t>
  </si>
  <si>
    <t>AKAI Professional MIDIMIX</t>
  </si>
  <si>
    <t>Audio Equipment</t>
  </si>
  <si>
    <t>AKAI</t>
  </si>
  <si>
    <t>test</t>
  </si>
  <si>
    <t>midimix</t>
  </si>
  <si>
    <t>Total Mixing Performance in a Small Package
MIDImix is a portable compact high-performance mixer that has the unique ability to control your Digital Audio Workstation (DAW) with the press of a single button, giving all musicians and producers complete, uncomplicated mastery over mixing and processing of their digital music creations on the go.
Until now, you had to build and layer your mixes at the performance site first, then transfer that mix at a later time to your DAW for post-mix processing and manipulation. What a pain. This is not the way you’d like to do it, because of the time lag between constructing the initial mix and then not being able to work on it until later in your DAW. This meant you only had a limited ability to create the exact mix you wanted in real time.
The On-Site Mixing Problem Solved! 
Akai Professional’s portable MIDImix solves this problem completely. With Akai Professional’s famous build quality and cutting-edge engineering, it combines a high-performance mixer with 8 individual line faders and a master fader, 24 control knobs arranged 3 per channel and 1 to 1 mapping with Ableton Live (Ableton Live Lite is included). You can send all the mixer’s settings to their DAW with a single press of a button, for unprecedented management and precise control over your DAW’s functionality. This is great—it means that you can mix and modify/manipulate your projects concurrently in real time, giving you a much wider array of creative options as a result of the far greater creative flexibility afforded by MIDImix.
Nothing Else Like it
Up until now, there was just no solution for musicians and producers who needed a compact, easily portable way to mix and process their projects on site. But MIDImix is the best solution for portable mixing on the go.  MIDImix offers an intuitive, familiar mixer layout, solid connectivity with the most popular DAWs, and legendary Akai Professional quality. MIDImix is exactly what you need to do great mixes and professional processing on site—at the same time.</t>
  </si>
  <si>
    <t>https://www.amazon.com/Akai-Professional-High-Performance-Portable-Controller/dp/B00XJE3W7C</t>
  </si>
  <si>
    <t>https://cdn.inmusicbrands.com/akai/attachments/MIDIMIX/MIDImix-UserGuide-v1.0.pdf</t>
  </si>
  <si>
    <t>1. 1 x Midimix
 2. 1 x USB Cable</t>
  </si>
  <si>
    <t>Anker Pocket Bluetooth Speaker</t>
  </si>
  <si>
    <t>Speaker</t>
  </si>
  <si>
    <t>Anker</t>
  </si>
  <si>
    <t xml:space="preserve">A7910
</t>
  </si>
  <si>
    <r>
      <rPr>
        <rFont val="Arial"/>
        <color rgb="FF000000"/>
        <sz val="11.0"/>
      </rPr>
      <t xml:space="preserve">Product Specification:
Bluetooth Version 3.0
Supported Bluetooth Profiles A2DP, AVRCP
Play Time 12 hours
Size 45 × 45 × 45mm / 1.8 × 1.8 × 1.8in
Weight 90 ± 5g / 3.2 ± 0.2oz
Impressive Audio
A 3W audio driver, passive subwoofer and precision-engineered design deliver a clear, full-bodied sound you simply wouldn't expect.
Play All Day Long
This has remarkable stamina for something so small. An ultra-high density battery enables 12 hours of non-stop playtime and recharges in just 3 hours.
Incredibly Compact
About the size of a ring box, this speaker fits into pretty much any pocket or bag, so you can take your sound literally anywhere you want.
Broad Compatibility
Connect with any NFC or bluetooth-enabled device (versions 2.1 and above) or just plug in with the included AUX cable to start your tunes.
- See more at: </t>
    </r>
    <r>
      <rPr>
        <rFont val="Arial"/>
        <color rgb="FF1155CC"/>
        <sz val="11.0"/>
        <u/>
      </rPr>
      <t>http://www.ianker.com/product/A7910011#sthash.ckyEbrub.dpuf</t>
    </r>
  </si>
  <si>
    <t>https://www.amazon.com/Anker-SoundCore-Super-Portable-Noise-Cancelling-Microphone/dp/B01HTH3C8S?ref_=ast_sto_dp&amp;th=1</t>
  </si>
  <si>
    <t>https://d2211byn0pk9fi.cloudfront.net/spree/accessories/attachments/70639/8552C73DA373CA1_A7910_manual.pdf?1533027946</t>
  </si>
  <si>
    <t>Audio-Technica Line/Gradient Shotgun Condenser Microphone</t>
  </si>
  <si>
    <t>Microphones</t>
  </si>
  <si>
    <t>Audio-Technica</t>
  </si>
  <si>
    <t xml:space="preserve">AT8035
</t>
  </si>
  <si>
    <t>Element: Fixed-charge back plate, permanently polarized condenser
Polar Pattern: Line + gradient
Frequency Response: 40-20,000 Hz
Low Frequency Roll Off: 80 Hz, 12 dB/octave
Open Circuit Sensitivity: Phantom: -38 dB (12.5 mV) re 1V at 1 Pa Battery: 39 dB (11.2 mV) re 1V at 1 Pa
Impedance: Phantom: 250 ohms Battery: 300 ohms
Maximum Input Sound Level: Phantom: 132 dB SPL, 1 kHz at 1% T.H.D. Battery: 120 dB SPL, 1 kHz at 1% T.H.D.
Dynamic Range: Phantom: 110 dB, 1 kHz at Max SPL Battery: 98 dB, 1 kHz at Max SPL
Signal to Noise Ratio: 72 dB, 1 kHz at 1 Pa
Phantom Power Requiremens: 11-52V DC, 2 mA typical
Battery Type: 1.5V AA/UM3
Battery Current Life: 0.4 mA / 1200 hours typical (alkaline)
Switch: Flat, roll-off
Weight: 170 g (6.0 oz)
Dimensions: 369.0 mm (14.53") long, 21.0 mm (0.83") diameter
Output Connector: Integral 3-pin XLRM-type
Accessories: AT8405a stand clamp for 5/8"-27 threaded stands; 5/8"-27 to 3/8"-16 threaded adapter; AT8132 windscreen; battery; protective carrying case</t>
  </si>
  <si>
    <t>https://www.audio-technica.com/en-us/at8035</t>
  </si>
  <si>
    <t>https://docs.audio-technica.com/all/AT8035_UM_142311492_V2_11L_web_240828.pdf</t>
  </si>
  <si>
    <t>Auray WSS-2024 Professional Windshield</t>
  </si>
  <si>
    <t>Auray</t>
  </si>
  <si>
    <t>WSS-2024</t>
  </si>
  <si>
    <t>The Auray WSS-2024 Professional Windshield is a highly effective solution for reducing wind noise, with minimum high-frequency loss. This windshield is ideal for professional ENG and EFP applications. It has an inside depth of 24cm and it fits microphones 19-23mm in diameter.
The WSS-2024 features a specially manufactured open-cell foammatrix surrounded by 25mm-thick simulated rabbit fur, and an airtight rubber basethat seals out wind from the rear of the microphone. This diffusion technologylowers wind velocity in a controlled air space around the microphone, therebyreducing wind noise by up to 25 dB.
Fits These and Other Similar Sized Microphones:
AKG CK 98, 460, SE300 B + Capsule
Audio-Technica AT8035
Azden SGM-2X (Cardioid)
Shure VP89
Inside Depth: 9.5" (24 cm)
Inside Diameter: .75 - .9" (19 - 23 mm)</t>
  </si>
  <si>
    <t>https://www.bhphotovideo.com/c/product/850311-REG/auray_wss_2024_pro_matrixwindsheild_20mm_di.html</t>
  </si>
  <si>
    <t>https://www.pdf-manuals.com/auray-wss-2024-professional-windshield-for-shotgun-wss-2024-223166-manual</t>
  </si>
  <si>
    <t>Beyerdynamic custom one pro Headphone</t>
  </si>
  <si>
    <t>Headphones</t>
  </si>
  <si>
    <t>Beyerdynamic</t>
  </si>
  <si>
    <t>custom one pro</t>
  </si>
  <si>
    <t>Frequency response - 10 - 24, 000 Hz and impedance - 16 ohms.
 Custom sound slider to change the sound anytime (closed, semi open, Open design)
 Customizable style: Easily change color of the headband, ear pads, ear cups plates design, Detachable cable.
 Now INCLUDES new cable with microphone and remote. Suitable for smartphone, iPad, tablets, home audio or Pro Audio devices.
 Variable noise reduction.
 Adjustable sound slider for deeper bass.
 High quality.</t>
  </si>
  <si>
    <t>https://www.amazon.com/beyerdynamic-Custom-Headphones-Accessory-Microphone/dp/B00PK2LJ4E?th=1</t>
  </si>
  <si>
    <t>https://www.recordcase.de/media/pdf/af/78/09/Beyerdynamic-Custom-One-Pro-Plus-Data-Sheet.pdf</t>
  </si>
  <si>
    <t>Blimp suspension windshield system</t>
  </si>
  <si>
    <t>Rode</t>
  </si>
  <si>
    <t>The RØDE Blimp is a complete windshield and shock mounting accessory for the NTG1, NTG2, NTG3, NTG4 and NTG4+ microphones, as well as any third party shotgun microphone up to 325mm (12 ¾”) in length. Now featuring the Rycote® Lyre suspension system, the Blimp provides the ultimate in microphone suspension and isolation. Constructed from a single piece of hard-wearing thermoplastic, the Lyre provides superior acoustic suspension to traditional elastic solutions, and will never wear out, sag or snap. The Blimp’s handle has also been completely redesigned, reducing the product weight significantly, while increasing the ergonomics for handheld use. Housed inside the grip is a heavy-duty Mogami cable which splits via a junction box to a highly-flexible thin cable inside the Blimp, to minimise the transference of vibration to the microphone. With the lightweight design of the handle and suspension system the new Blimp design is over 25% lighter (550gm without microphone or DeadWombat fitted). The Blimp attaches to any standard boompole via 3/8" thread attachment at the base. The Universal Blimp Mount is available as an option to remove the handle when the Blimp is being used primarily on a boompole to reduce weight. The Dead Wombat windshield, caring brush and tail/patch cable are included. The added confidence of a full ten year warranty* ensures that the Blimp is by far the best microphone windshield system available, further evidenced by a 2009 Red Dot Award and Australian International Design Award for outstanding product design. *Excludes normal wear and tear of Dead Wombat furry cover or any misuse, modification or improper storage and transportation of the product.</t>
  </si>
  <si>
    <t>https://www.amazon.com/Rode-Windshield-Suspension-Shotgun-Microphones/dp/B00KV3XPKI</t>
  </si>
  <si>
    <t>http://cdn1.rode.com/blimp_manual_en.pdf</t>
  </si>
  <si>
    <t>1. 1 x Blimp
 2. 1 x Blimp Holder
 3. 1 x Windshield</t>
  </si>
  <si>
    <t>Blue Yeti Multi-Pattern USB Microphone</t>
  </si>
  <si>
    <t>Blue</t>
  </si>
  <si>
    <t>Yeti</t>
  </si>
  <si>
    <t>yeti</t>
  </si>
  <si>
    <t>Create unparalleled recordings with your computer using Blue's best-selling Yeti family of USB microphones. Thanks to our proprietary tri-capsule technology, Yeti microphones produce pristine, studio-quality recordings with legendary ease. And four different pattern settings offer incredible flexibility so you can record vocals, instrumental music, podcasts, audio for video, interviews, or even cryptozoology lectures in ways that would normally require multiple microphones. Whether you're recording at home, on the road, or in the Himalayas, Yeti helps you produce studio-quality recordings every time.</t>
  </si>
  <si>
    <t>https://www.amazon.com/Blue-Microphones-Professional-Multi-Pattern-Microphone/dp/B08P21Q126</t>
  </si>
  <si>
    <t>https://guides.library.harvard.edu/ld.php?content_id=70425638</t>
  </si>
  <si>
    <t>Creative Flex Headphones</t>
  </si>
  <si>
    <t>Creative Flex</t>
  </si>
  <si>
    <t>EF0710</t>
  </si>
  <si>
    <t>Move with Your Music
It is often said that journey matters more than the destination. Make it count with the Flex headphones. It is your constant companion that keeps you going. The ultra-light and foldable headphones let you relish every moment of your music on the move.</t>
  </si>
  <si>
    <t>https://us.creative.com/p/headphones-headsets/creative-flex#buy</t>
  </si>
  <si>
    <t>https://us.creative.com/p/headphones-headsets/creative-flex</t>
  </si>
  <si>
    <t>Dell AX210 Stereo Speaker</t>
  </si>
  <si>
    <t>Dell</t>
  </si>
  <si>
    <t>AX210</t>
  </si>
  <si>
    <t>The speakers are designed to complement any Dell computer, giving you a unified aesthetic at your home or office.
The Dell AX210 Stereo Speakers are powered through any USB port, meaning you won't have to keep your speakers near a wall outlet again.
Sit at the center of quality sound, no matter what you're doing.
Designed For:Inspiron 1318, 1420, 1526, 3458, 518, 519, 530, 530n Ubuntu, 530s, 531, 531s, Mini 12; OptiPlex 960, FX160; Precision Fixed Workstation T3400; Studio 15, Desktop, Hybrid; XPS 430, 630, 730, M1330, M1330 (PRODUCT) RED, M1530, M1530 (PRODUCT) RED, M1730</t>
  </si>
  <si>
    <t>https://www.amazon.com/Dell-AX210-Stereo-Speaker-System/dp/B009NGI3J2</t>
  </si>
  <si>
    <t>https://downloads.dell.com/manuals/all-products/esuprt_electronics/esuprt_speakers/dell-ax210_setup%20guide_en-us.pdf</t>
  </si>
  <si>
    <t>Edifier R10U Speakers</t>
  </si>
  <si>
    <t>Edifier</t>
  </si>
  <si>
    <t>R10U</t>
  </si>
  <si>
    <t>Main Features:
● Double-horn mini music speaker
● Features with volume control function, convenient to operate.
● Using USB interface and audio output, plug and play
● The best partner for PC, laptop, MP3, mobile phone, CD, DVD player</t>
  </si>
  <si>
    <t>https://garmade.com/products/edifier-r10u-mini-usb-laptop-speakerblack?srsltid=AfmBOopkfV2YmPgskK8pTR-BEOgL5EYdVtOvrcCHdy1mgk4ZI-Si2FFA</t>
  </si>
  <si>
    <t>https://www.manuallib.com/file/2364174</t>
  </si>
  <si>
    <t>Edifier R18T Speakers</t>
  </si>
  <si>
    <t>R18T</t>
  </si>
  <si>
    <t>Features
MDF wood enclosed, 3½ inch by 2 inch oval full range speaker
Wired remote controller attached to the back panel of the active speaker
Magnetically shielded drivers
USB connecting cable attached to the back panel of the active speaker
Keys on the line in control pad, including various audio functions</t>
  </si>
  <si>
    <t>https://www.amazon.com/Edifier-USA-R18-Multimedia-Speakers/dp/B001M0KR3W</t>
  </si>
  <si>
    <t>https://www.manualslib.com/manual/625485/Edifier-R18.html#manual</t>
  </si>
  <si>
    <t>LINEPAUDIO A967 Speaker Volume Controller</t>
  </si>
  <si>
    <t>LINEPAUDIO</t>
  </si>
  <si>
    <t>A967</t>
  </si>
  <si>
    <t>The amplifier has clear, responsive buttons for mode control.
 Built-in LCD display for high-quality visual effects
 Unique appearance, adjustable treble equalizer
 LINEPAUDIO A967 Full-balanced Passive PreAmp Active Speaker Two-channel Volume Controller(Black)
 Compatible with Bluetooth, a variety of smart modes, convenient</t>
  </si>
  <si>
    <t>https://www.ebay.com.au/itm/235736843614?srsltid=AfmBOop3u9UpySSdYejzm_6azxAJUjgBi4hsloR-MC0TiU1jmvrn8MWM</t>
  </si>
  <si>
    <t>Lauten Audio LA120 Microphone Pair</t>
  </si>
  <si>
    <t>Lauten Audio</t>
  </si>
  <si>
    <t>LA120</t>
  </si>
  <si>
    <t>The LA-120 is a transformerless and sonically flexible, small-diaphragm condenser microphone for recording and live sound applications. This dynamic and transparent design is equipped with two dedicated filters for analog sound-shaping at the source, and ships with interchangeable capsules for added sonic flexibility. Unlike traditional microphone designs that utilize a transformer to introduce color and saturation, the LA-120 utilizes a USA made JFET to capture the uncolored vibrance and character of an instrument with life and authenticity.</t>
  </si>
  <si>
    <t>https://www.lautenaudio.com/la-120</t>
  </si>
  <si>
    <t>1. 2X Cardiod Capsules
 2. 2X Omni Capsules
 3. 2X Stand Mounts
 4. 2X Windscreens</t>
  </si>
  <si>
    <t>MACKIE PROFX16V2 Effects Mixers</t>
  </si>
  <si>
    <t>MACKIE</t>
  </si>
  <si>
    <t>PROFX16V2</t>
  </si>
  <si>
    <t xml:space="preserve">Mackie ProFXv2 mixers provide a comprehensive solution with a wide range of models, each delivering unmatched performance.
With the all-new preamps and effects engine, plus tools like GEQ and USB recording/playback, ProFXv2 mixer performance will truly elevate your live sound game.
Whether you need a small mixer for recording your podcast or a large channel count for a live venue, ProFX is ready.
</t>
  </si>
  <si>
    <t>https://www.sweetwater.com/store/detail/ProFX16v2--mackie-profx16v2-16-channel-mixer-with-usb-and-effects</t>
  </si>
  <si>
    <t>https://mackie.com/img/file_resources/ProFXv3_Series_OM2024July.pdf</t>
  </si>
  <si>
    <t>1. 1 x Mackie
 2. 1 x USB Cable
 3. 1 x Power Cable</t>
  </si>
  <si>
    <t>MM-BSM-8 True &amp; Natural Over the Ear/In-Ear Binaural Stereo Microphones</t>
  </si>
  <si>
    <t>Microphone Madness</t>
  </si>
  <si>
    <t>MM-BSM-8</t>
  </si>
  <si>
    <t xml:space="preserve">MM-BSM-8
</t>
  </si>
  <si>
    <t>The (MM-BSM-8) True &amp; Natural over the ear on in-ear stereo microphones that will give you the "most" realistic and accurate binaural stereo recordings!
Totally flexible and form fitting the (MM-BSM-8) will give you hours of comfortable recordings hands free! Microphones install quick and easily over the ear and slide into the opening of each ear. When installed correctly microphones will not fall out! Comes standard gold plated 1/8" stereo plug for even greater flexibility. Cable lengths are 52".
*In-Ear Binaural Stereo Microphones "do not" block your hearing ability!
These microphones have a very naturally crisp sound, providing deep bass, smooth mid-range and clean high-range with a frequency response of typically +/-2dB. They can be easily plugged into any Minidisc, Dat or analog recorder that supplies a bias voltage of between 1.5 to 10 volts D.C. (also known as plug in power) at the microphone input jack.
Excellent for the following recorders but not limited to: Edirol R9, Kodak Zi8 HD pocket video camera, Olympus DS-40, Olympus LS-10, Tascam DR-01, Tascam DR-03, Tascam DR-07, Yamaha CX, Zoom H1, Zoom H2 and Zoom H4N.
Note: If your recorder does not provide a bias voltage or if you want to feed your recorders line inputs to avoid overloading your recorder's mic pre-amplifier, you can use one of our Battery Modules (check out our Battery-Module Section).
Battery Modules will power the microphones with optimum power ( 9 volts D.C ), increase dynamic range and enable the mics to handle higher (SPL) sound pressure levels ( loud sounds ) without distortion.
Specifications
Frequency response: 20- 20,000 Hz
Signal to noise ratio: 62dB, 1khz at 1pa
Open circuit sensitivity : -35dB (5.6 mv) re 1v at 1pa
Dynamic range: 95dB, 1kHz
Maximum Input Sound Level: 105dB SPL (120 db when used with one of our battery modules), 1kHz at 1%
Features
Flat frequency response
Requires a bias voltage of 1.5 to 10 volts D.C. (also known as plug-in- power) or one of our battery modules.
1 Year Warranty
Accessories
Check out our Battery / Filter Module Section (mono) or (stereo)</t>
  </si>
  <si>
    <t>http://www.microphonemadness.com/mm-bsm-8-true-natural-over-the-ear-in-ear-binaural-stereo-microphones.html</t>
  </si>
  <si>
    <t>MP3 Player</t>
  </si>
  <si>
    <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t>
  </si>
  <si>
    <t>Microphone Shock Mount MI50</t>
  </si>
  <si>
    <t>AMI</t>
  </si>
  <si>
    <t>MI50</t>
  </si>
  <si>
    <t>Inner diameter: 50mm The special suspension structure of the shock mount prevents noise caused by contact with the microphone. Any physical contact with the microphone will produce low-frequency rumble, often called structure-borne noise.</t>
  </si>
  <si>
    <t>https://item.jd.com/10782464729.html#none</t>
  </si>
  <si>
    <t>Microphone Shockmount</t>
  </si>
  <si>
    <t>Rycote</t>
  </si>
  <si>
    <t>SHM-ESG</t>
  </si>
  <si>
    <t>Product Highlights
Prevents Vibrations and Handling Noise
Fits Mics Between 21 to 31.7mm Diameter
Heavy-Duty Elastic Bands
Locking Knob for Angle Adjustment
ABS Plastic Construction
3/8"-16 Adapter</t>
  </si>
  <si>
    <t>https://www.bhphotovideo.com/c/product/1075736-REG/auray_shm_esg_shock_mount_for_shotgun.html</t>
  </si>
  <si>
    <t>https://static.bhphotovideo.com/lit_files/155696.pdf</t>
  </si>
  <si>
    <t>Panasonic Headphones with Mic</t>
  </si>
  <si>
    <t>Panasonic</t>
  </si>
  <si>
    <t>KX-TCA400</t>
  </si>
  <si>
    <t>Left/Right reversible headset
Adjustable flexible microphone for optimal voice clarity
Comfort fit with lightweight headset</t>
  </si>
  <si>
    <t>https://www.panasonic.com/ca/consumer/accessories/headphones-headsets/telephone-headsets/kx-tca400.html</t>
  </si>
  <si>
    <t>https://help.na.panasonic.com/wp-content/uploads/2023/02/KXTCA430_RPTCA430PPS_ENG_FRE_ESP.png</t>
  </si>
  <si>
    <t>Philips SHM7110/27 PC Headset</t>
  </si>
  <si>
    <t>Philips</t>
  </si>
  <si>
    <t>SHM7110/27</t>
  </si>
  <si>
    <t>SHM7110U/27</t>
  </si>
  <si>
    <t>Personalize Your Fit and Style
Featuring a headband design with height adjustments, the Philips SHM7110U/27 PC Headset offers a customizable fit for enhanced comfort. The soft ear cushions rest securely on your ears, while the customizable ear-shell designs let you select the one that best complements your own personal style.
Clearer High Tones and Richer Bass Sound
The PC Headset's speakers are acoustically tuned to deliver clear, high tones and an overall full-bodied sound. The precise on-ear fit prevents audio leakage while also enhancing bass performance. The result is a well-balanced sound that lets you get the most out of your music.
Sensitive Mic for Clear Conversation
For uninterrupted online conversations, the PC Headset is an ideal choice. With its highly sensitive microphone, you'll be able to communicate clearly with friends and family.
Compatible with Mac and PC
The PC Headset is compatible with both PCs and Macs, making it easily interchangeable--convenient when you need to swap between different laptops.
Convenient In-Line Remote
Also, the PC Headset comes with an in-line remote to easily adjust the volume and mute your voice. There's no need to reach for your laptop.</t>
  </si>
  <si>
    <t>https://www.philips.com.ph/c-p/X3_00/fidelio-x3-wired-over-ear-open-back-headphones/support</t>
  </si>
  <si>
    <t>https://www.download.p4c.philips.com/files/s/shm7110u_27/shm7110u_27_pss_aenus.pdf</t>
  </si>
  <si>
    <t>Philips SHN5600 Noise Cancelling Headphones</t>
  </si>
  <si>
    <t>SHN5600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</si>
  <si>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</si>
  <si>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https://alghandielectronics.com/images/pdf/SHN5600_10_pss_aensa.pdf</t>
  </si>
  <si>
    <t>Portable 5W Guitar Amp</t>
  </si>
  <si>
    <t>AROMA</t>
  </si>
  <si>
    <t>AG-03M</t>
  </si>
  <si>
    <t>Description:
Output Watt: 3W
Frequency Range: 25Hz~20KHz
Sensitivity: 600mV±50mV
Impedance: 4Ω
SNR    : ≥70dB
MP3 Distortion: 0.3%
Battery: Li Batt 3.7V / 1500mAH
Recharging Voltage: USB / DC 5V
Dimensions: (3.86 x 5.47 x 1.81)" / (9.8 x 13.9 x 4.6)cm (L x W x H)
Weight: 12.73oz / 361g
Package Dimensions: (6.34 x 5.08 x 2.05)" / (16.1 x 12.9 x 5.2)cm (L x W x H)
Features:
Clean and overdrive tone settings
Bass &amp; treble controls
Lighted power switches
Well-equipped to deliver plenty of power
Normal volume, gain and drive switch
Overall dimensions
With volume control and tone control knobs design
Easy to use and play
Note:This product can work with TF card function,but without the TF card.Need to order separately.
Please read the instruction carefully before using the product.
Manual Click here(http://imgmgr.banggood.com/images/upload/2015/09/AG-03G.pdf)
Package Includes:
1 x Guitar Amplifier
1 x USB Data Line
1 x User Manual</t>
  </si>
  <si>
    <t>https://www.carousell.com.hk/p/%E5%A4%9A%E5%90%88%E4%B8%80%E5%85%85%E9%9B%BB%E7%B5%90%E4%BB%96%E9%9F%B3%E7%AE%B1-aroma-ag-03m-mini-electric-guitar-amp-5w-portable-guitar-amplifier-188134937/?srsltid=AfmBOopfsoJCj3C2TEdOaB0PDTZ-O6bxo_AtHF3ZJiKCh-ZsNZAdvugU</t>
  </si>
  <si>
    <t>http://imgmgr.banggood.com/images/upload/2015/09/AG-03G.pdf</t>
  </si>
  <si>
    <t>1.Guitar Amplifier
 2. Charging Cable</t>
  </si>
  <si>
    <t>Portable Voice Amplifier &amp; Digital Player</t>
  </si>
  <si>
    <t>Soaiy</t>
  </si>
  <si>
    <t>S-318</t>
  </si>
  <si>
    <t>WB-005</t>
  </si>
  <si>
    <t>The worlds smallest amplifier (140g/0.308lb, 6.8*3.9*1.1/in), strong enough even for a large classroom.
Waistband amplifiers are typically lightweight, which makes them portable, so carrying them around is a cinch, as all you have to do is clip them to your belt or use the handy shoulder straps provided.
Using the right waistband amplifier can relieve your voice of the heavy burden. Ideally, we recommend a personal voice amplifier kit for tour guides, instructors, youth counselors, teachers, professors, kindergarten staff, and clowns etc
High volume amplification, low feedback from microphone, and amazing sound clarity are some of its features. It runs on rechargeable batteries that provide power output.
The Aux/Line In port allows you to use this device to amplify an external music player such cell phones, laptops, MP3 players.</t>
  </si>
  <si>
    <t>https://item.jd.com/1197787.html</t>
  </si>
  <si>
    <t>https://www.soaiy.com/en/DownLoad/53648.html</t>
  </si>
  <si>
    <t>1. Voice Amplifier
 2. Audio Cable
 3. Charging Cable
 4. Microphone</t>
  </si>
  <si>
    <t>Rode NT4 X/Y Stereo Condenser Microphone</t>
  </si>
  <si>
    <t>NT4</t>
  </si>
  <si>
    <t>The RODE NT4 is a striking microphone that solves the age-old problem of affordable stereo miking, eliminating the need for purchasing matched pairs of expensive mics to get professional results!
What's in the box:
1. Rode NT4 Microphone
2. RM3 Stand Mount, with adjusting screw
3. WS4 wind Shield
4. RC4 Case
5. NT4-DXLR stereo XLR lead
6. NT4-MJ XLR to 3.5mm stereo cable</t>
  </si>
  <si>
    <t>https://www.sweetwater.com/store/detail/NT4--rode-nt4-x-y-stereo-condenser-microphone</t>
  </si>
  <si>
    <t>http://cdn1.rode.com/nt4_product_manual.pdf</t>
  </si>
  <si>
    <t>1. 1 x Microphone
 2. 1 x Windshield
 3. 1 x XLR to 3.5mm Cable
 4. 1 x XLR to Dual XLR Cable</t>
  </si>
  <si>
    <t>Rode VideoMic Pro+ - Reserved for Comlab Class</t>
  </si>
  <si>
    <t>Automatic Power Function with plug-in power
 Power via LB-1, 2 x AA Batteries, Micro USB
 Ships with LB-1 Lithium-Ion Rechargeable Battery, Detachable 3.5mm TRS Cable, Micro USB Cable, windshield
 Built-in Battery Door
 Optimised Windshield Shape
 Digital Switching
 10-year extended warranty when you register your microphone*</t>
  </si>
  <si>
    <t>https://www.bhphotovideo.com/c/product/1350282-REG/rode_vmp_videomic_pro_on_camera_shotgun.html</t>
  </si>
  <si>
    <t>http://www.rode.com/microphones/videomicproplus</t>
  </si>
  <si>
    <t>1. 1 x Microphone
 2. 1 x Windshield
 3. 1 x Audio Cable 
 4. 1 x USB Cable
 5. 1 x Battery</t>
  </si>
  <si>
    <t>Roland Binaural Microphones Earphones</t>
  </si>
  <si>
    <t>Roland</t>
  </si>
  <si>
    <t>CS-10EM</t>
  </si>
  <si>
    <t>SKU: CS-10EM</t>
  </si>
  <si>
    <t>The CS-10EM provides combined in-ear monitoring and binaural recording, enhancing the convenience and enjoyment of field recording — a great companion for the Roland R-05 and R-09HR field recorders. Simply wear the microphone-equipped earphones and capture what you hear, then listen back instantly. You can enjoy realistic sound as if you were there. You can also monitor while recording thanks to the CS-10EM’s all-in-one design.
Compact, high-quality stereo condenser microphones built into earphones
Powered by the recorder (operating voltage is 2V to 10V; also works with other products)
All-in-one design lets you monitor while recording
Sophisticated enclosure design reduces feedback</t>
  </si>
  <si>
    <t>https://www.bhphotovideo.com/c/product/687077-REG/Roland_CS_10EM_CS_10EM_Binaural_Microphones_Earphones.html</t>
  </si>
  <si>
    <t>https://www.roland.com/us/products/cs-10em/</t>
  </si>
  <si>
    <t>Scarlett 2i2 (2nd gen)</t>
  </si>
  <si>
    <t>Focusrite</t>
  </si>
  <si>
    <t>2i2</t>
  </si>
  <si>
    <t>MOSC0003</t>
  </si>
  <si>
    <t>Second generation 2 in / 2 out USB 2.0 audio interface with two Scarlett Mic/Instrument preamplifiers, 24bit/192kHz &amp; USB bus power. Pro Tools | First &amp; Ableton Live Lite recording software, plug-ins and samples included. Mac &amp; PC compatible.</t>
  </si>
  <si>
    <t>https://store.focusrite.com/en-gb/product/scarlett-2i2-2nd-gen/MOSC0012DM~MOSC0012DM</t>
  </si>
  <si>
    <t>https://focusrite.com/usb-audio-interface/scarlett/scarlett-2i2</t>
  </si>
  <si>
    <t>1.Scarlett 2i2 (2nd gen)
 2.USB Cable</t>
  </si>
  <si>
    <t>Sennheiser Evolution 935 Vocal Dynamic Microphone</t>
  </si>
  <si>
    <t>Sennheiser</t>
  </si>
  <si>
    <t>e935</t>
  </si>
  <si>
    <t>Overview
The e 935 is a cardioid vocal stage microphone specially designed to perform under pressure while cutting through the mix with its high output. Made for the working musician. Excellent sound results guaranteed, day to day, 365 days a year. First choice for rental companies.
Features
Metal construction: Rugged and reliable
Shock-mounted capsule: Low sensitivity to impact and handling noise
Cardioid pickup pattern: Insulation from other on-stage signals
Hum compensating coil: Reduces electrical interference
Neodymium ferrous magnet with boron: Keeps microphone stable regardless of climate
Falcon ring: Consistent sound over time
Made in Germany
Supplied Accessories
1 Protective pouch
1 MZQ 800 microphone clip</t>
  </si>
  <si>
    <t>https://www.sennheiser.com/en-dk/catalog/products/microphones/e-935/e-935-009421</t>
  </si>
  <si>
    <t>https://assets.sennheiser.com/downloads/fc66793da2bf07a1fbac6aed619d385b.pdf</t>
  </si>
  <si>
    <t>Sennheiser HD 300 Headphones</t>
  </si>
  <si>
    <t>sennheiser</t>
  </si>
  <si>
    <t>HD300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</si>
  <si>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</si>
  <si>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https://www.sennheiser.com/en-fi/catalog/products/headphones/hd-300-pro/hd-300-pro-508288</t>
  </si>
  <si>
    <t>Shure SM57 Mic</t>
  </si>
  <si>
    <t>Shure</t>
  </si>
  <si>
    <t>SM57</t>
  </si>
  <si>
    <t>The legendary Shure SM57 is exceptional for musical instrument pickup and vocals. With its bright, clean sound and contoured frequency response, the SM57 is ideal for live sound reinforcement and recording.
The SM57 has an extremely effective cardioid pickup pattern that isolates the main sound source while minimizing background noise. In the studio, it is excellent for recording drums, guitar, and woodwinds.
Outstanding performance, reliability, and application diversity make this "workhorse" the choice of performers, producers, and sound engineers worldwide.
Features
Contoured frequency response for clean, instrumental reproduction and rich vocal pickup
Professional-quality reproduction for drum, percussion, and instrument amplifier miking
Uniform cardioid pickup pattern isolates the main sound source while reducing background noise
Pneumatic shock-mount system cuts down handling noise
Extremely durable under the heaviest use
Frequency response: 40 to 15,000 Hz
Replacement cartridge: R57</t>
  </si>
  <si>
    <t>https://www.amazon.com/Shure-SM57-LC-Cardioid-Dynamic-Microphone/dp/B0000AQRST?th=1</t>
  </si>
  <si>
    <t>http://www.shure.com/americas/products/microphones/sm/sm57-instrument-microphone#support</t>
  </si>
  <si>
    <t>Shure ULX Wirless Set</t>
  </si>
  <si>
    <t>SHURE</t>
  </si>
  <si>
    <t>Standard Diversity Receiver: ULXS4; Bodypack Transmitter: ULX1</t>
  </si>
  <si>
    <t>ULX1</t>
  </si>
  <si>
    <t>Shure ULX Wirless Set including the following parts:
1. ULXS4 Standard Diversity Receiver--Single-channel Diversity Receiver. Up to 62 compatible systems (multiple bands).
2. ULX1Bodypack Transmitter--Wireless Bodypack Transmitter. Low-profile, highly durable. Eight hours battery life, 300 ft. range.
3. Microphone.
4. AC Adapter.
5. Carry Case.</t>
  </si>
  <si>
    <t>http://www.shure.com/americas/products/wireless-systems/ulx-systems/ulx-systems-ulx1-bodypack-transmitter</t>
  </si>
  <si>
    <t>https://pubs.shure.com/guide/ULX/en-US?_ga=2.19624955.2115842574.1533783329-1995832495.1533783329</t>
  </si>
  <si>
    <t>1. 1 x Receiver
 2. 1 x Transmitter
 3. 1 x Power Adapter 
 4. 2 x Antenna
 5. 1 x Microphone</t>
  </si>
  <si>
    <t>Sony MDR-7506 Sound Monitor Headphones</t>
  </si>
  <si>
    <t>Sony</t>
  </si>
  <si>
    <t>MDR-7506</t>
  </si>
  <si>
    <t>The MDR-7506 is a staple within the recording, film and live arenas. Due to its low impedance and closed-ear design, these headphones do an outstanding job of cutting down background noise while providing plenty of volume in the studio or in the field. Additionally, the closed design helps eliminate headphone bleed when overdubbing in the studio.
The MDR-7506 is an over-ear design and is ideal for use with MIDI workstations, camcorders, or other equipment with less than powerful headphone amplification. The headphone has a foldable design, making it convenient to store or transport, and its coiled cable allows it to stretch and spring back into place whenever you need a bit more reach.</t>
  </si>
  <si>
    <t>https://www.bhphotovideo.com/c/product/49510-REG/Sony_MDR_7506_MDR_7506_Headphone.html?origSearch=Sony%20Mdr-7506%20Reviews&amp;currency=EUR&amp;gclid=EAIaIQobChMIkq-59ZOp6AIVVLaWCh2KOQH1EAAYAiAAEgLidfD_BwE</t>
  </si>
  <si>
    <t>http://www.bakon.org/sony-mdr-7506-service-manual-ver-1.1-2002-07.pdf</t>
  </si>
  <si>
    <t>Sony MDRV6 Studio Monitor Headphones</t>
  </si>
  <si>
    <t>MDRV6</t>
  </si>
  <si>
    <t>Neodymium magnets and 40mm drivers for powerful, detailed sound
Over-ear design provides comfort and outstanding reduction of external noises
10-foot oxygen free copper cord ends in 3.5mm plug; 1/4-inch adapter included
Copper-clad aluminum voice coil wire for improved power handling
Wide frequency response of 5 Hz - 30 kHz</t>
  </si>
  <si>
    <t>https://www.amazon.com/Sony-MDRV6-Studio-Monitor-Headphones/dp/B00001WRSJ</t>
  </si>
  <si>
    <t>https://www.cnet.com/reviews/sony-mdrv6-review/</t>
  </si>
  <si>
    <t>Takstar GL-100USB Mic</t>
  </si>
  <si>
    <t>Takstar</t>
  </si>
  <si>
    <t>GL-100</t>
  </si>
  <si>
    <t>GL-100USB</t>
  </si>
  <si>
    <t>Professional sound card 
Convenient plug and play without installation or drivers 
Condenser capsule features wide frequency response 
Headphone socket for real time monitoring 
Supports accompaniment recording 
Windows volume control includes bass, treble, AGC and MB 
Durable and rugged metal construction</t>
  </si>
  <si>
    <t>https://en.takstar.com/product/type/3526.html</t>
  </si>
  <si>
    <t>https://en.takstar.com/product/type/198.html</t>
  </si>
  <si>
    <t>Tapco Mix.50 Compact Mixer</t>
  </si>
  <si>
    <t>Tapco</t>
  </si>
  <si>
    <t>Mix.50</t>
  </si>
  <si>
    <t>Product ID:630262</t>
  </si>
  <si>
    <t>OVERVIEW
A great first mixer for students, solo performers, or small home studios.
Designed by Greg Mackie over 35 years ago, many original Tapco mixers are still in use today. Now back and better than ever, the Mix Series marks the return of that legendary Tapco reliability and Mackie design expertise to home/project recording, professional video editing suites, sound education labs, and more. The Tapco Mix.50 Ultra-Compact 5-Channel Mixer features one mono/mic line input and two stereo line inputs in a rugged metal chassis competitively priced for beginners and students.
The ultra-compact Tapco mixer from the Mix Series is the answer for budget-conscious folks who refuse to sacrifice sound quality or reliability just to save a dime. The Mix.50 is built to suit a variety of needs from desktop recording stations to smaller live gigs--for beginners and seasoned professionals alike. It features a high-quality sound, solid construction, and eye-catching cosmetics.
No skimping on sound
With Tapco's Mix Series, you no longer need to trade affordability for quality sound. The Mix Series audio mixers offer the best sounding preamps and EQ in their class, so you won't sound like an amateur, even if you're still learning your mixing chops.
Compact and portable
All that great sound potential is efficiently packed into a compact solid-steel chassis. It won't eat up your precious desktop space, and practically fits in a car's glove compartment for you sneaky types. And don't worry about taking it out on the road. The Mix.50 is a durable performer you can trust for any small PA or remote recording assignment.
Intuitive design, comfortable to use
Small doesn't have to be cramped. Tapco made the most of the Mix Series by designing them to be comfortable to use by everybody--not just dwarves or kids under four years of age. The knobs and buttons are spaced intelligently, so if you don't have the slender fingers of a professional hand model, you won't have to use tweezers to do a tweak. And because they're Tapco, the controls are presented in a way that simply makes sense to beginners and pros alike.
Utility, utility, utility . . .
The Mix.50 compact audio mixer is the perfect, cost-effective solution for applications ranging from home/project recording to professional video editing suites, to sound education labs and more. Giving you all of the essentials, the Tapco mixer also offers conveniences like CD/tape I/O, super-accurate 4-segment main meters, and a Kensington security lock, making it perfect for schools, dorm rooms, small churches, and anywhere a no-nonsense, die-hard, quality sounding compact mixer is needed.
FEATURES
1 Mono Mic/Line input
2 Stereo Line Inputs
CD/Tape Input/Output
Ultra-portable compact design fits almost anywhere
Rugged metal chassis takes all the punishment life can dish out
Intuitive layout gives access to all controls
Kensington Security Lock keeps mixer secure
SPECIFICATIONS
Mix.50 Compact Mixer
Frequency Response
Mic input to any output (trim at 0 dB): +0, -1 dB, 10 Hz to 150 kHz, -3 dB, 10 Hz to 200 kHzDistortion
THD and SMPTE IMD; 20 Hz to 20 kHz
Mic input to main output: &lt; 0.005% @ +4 dBu outputNoise
20 Hz to 20 kHz BW (120-ohm source impedance)
Equivalent input noise (EIN): -129 dBu
Residual Output Noise: Channel and Main Mix levels off Main, Ctrl Room, Phones: -106 dBu
Common Mode Rejection Ratio (CMRR)
Mic in: 60 dB @ 1 kHz Gain @ maximum
Crosstalk
Adjacent inputs or input to output: -90 dB @ 1 kHz
Input Gain Control Range: 0 dB to +50 dB
Equalization
Mono Channel EQ: High: ±15 dB @ 12 kHz; Low: ±15 dB @ 80 Hz
Mixer Rated Output
Main, Aux, Control Room: +4 dBu
Maximum Rated Output: +22 dBu
Maximum Input Levels
Mic Input: +12 dBu, Gain @ +10 dB
Line Input: +30 dBu, Gain @ +10 dB
Tape Input and Aux Returns: +22 dBu
Input Impedance
Mic Input: 2.6 kOhms, balanced
Line Input: 20 kOhms, balanced
Stereo Aux Returns: 20 kOhms, balanced
CD/Tape In: 24 kOhms, balanced
Output Impedance
Main: 240 ohms, balanced; 120 ohms, unbalanced
Ctrl Room, Aux Sends: 120 ohms
Tape Output: 1 kOhm
Phones Output: 25 ohms
VU Meters
Main Left and Right: 4 segments: Clip (+18), +6, 0, -20, 0 LED = 0 dBu
AC Power Requirements
External Power Supply output: 18.5 VAC x 2 @ 150 mA (3-pin AC power connection)
External Power Supply AC input: U.S.: 120 VAC, 60 Hz; Europe: 240 VAC, 50 Hz; Japan: 100 VAC, 50/60 Hz; Korea: 220 VAC, 60 Hz
Dimensions: 1.6"H x 5.2"W x 8"D (41x133x203mm)
Weight: 1.6 lbs. (0.7 kg)</t>
  </si>
  <si>
    <t>https://www.musiciansfriend.com/pro-audio/tapco-mix.50-compact-mixer</t>
  </si>
  <si>
    <t>https://www.manualslib.com/products/Tapco-Mix-50-379373.html</t>
  </si>
  <si>
    <t>Tascam DR-40 Handheld Digital Audio Field Recorder</t>
  </si>
  <si>
    <t>Recording Equipment</t>
  </si>
  <si>
    <t>TASCAM</t>
  </si>
  <si>
    <t>DR-40</t>
  </si>
  <si>
    <t xml:space="preserve">SKU: DR-40
</t>
  </si>
  <si>
    <t>The adjustable mics, four-track recording and extended battery life of the TASCAM DR-40 give you the flexibility you need to record tracks anywhere.
The DR-40 captures up to four tracks from built-in, high-quality condenser microphones, XLR mic or line inputs. The internal mics are adjustable from XY to AB position, helping you to tailor your recording to the sound of the room. A pair of great-sounding TASCAM microphone preamps welcome condenser microphones with phantom power, recording at up to 96kHz/24-bit resolution. It accommodates balanced XLR or 1/4" line inputs using locking Neutrik Combo jacks. The DR-40 accepts SD or SDHC cards up to 32GB, and a 2GB card is included.
Once recorded, play back your takes with EQ and the optional Level Align feature to avoid volume jumps. A stereo reverb effect is also built-in, as well as a speaker and chromatic tuner. Transfer recordings to computer using the USB 2.0 jack. Other features include overdub mode, variable speed playback, limiting and low cut filter, and much more – all with TASCAM's simple-to-use interface. No other recorder makes home or live recording as simple as the TASCAM DR-40.
"DR-05", "DR-07MK2" and our brand new "DR-40" Linear PCM Recorders are part of TASCAM's handheld recorders. Select a model based on your functional needs.</t>
  </si>
  <si>
    <t>https://www.amazon.com/DR-40-4-Track-Portable-Digital-Recorder/dp/B005NACC6M</t>
  </si>
  <si>
    <t>https://tascam.jp/int/product/dr-40/feature</t>
  </si>
  <si>
    <t>1. 1 x Tascam
 2. 1 x SD Card
 3. 3 x Rechargeable AA Batteries</t>
  </si>
  <si>
    <t>Windshield for Tascam</t>
  </si>
  <si>
    <t>Tascam</t>
  </si>
  <si>
    <t>WS-9</t>
  </si>
  <si>
    <t>WS9</t>
  </si>
  <si>
    <t>The Movo WS9 is a microphone windsceen made of an artificial rabbit fur material that greatly reduces noise by providing enhanced wind diffusion. The furry windscreen enclosed your microphone providing increased wind protection.
Artificial Fur Wind Cover
Reduces Wind Noise
Minimizes noise and ambiance
Fits a variety of portable digital recorders</t>
  </si>
  <si>
    <t>https://www.amazon.com/Tascam-WS-11-Windscreen-Handheld-Recorders/dp/B00CDY4T1M/ref=sr_1_3?s=musical-instruments&amp;ie=UTF8&amp;qid=1541399135&amp;sr=1-3&amp;keywords=tascam+windscreen&amp;dpID=41goP48JZxL&amp;preST=_SX300_QL70_&amp;dpSrc=srch</t>
  </si>
  <si>
    <t>https://www.youtube.com/watch?v=sK6T14Ekes8</t>
  </si>
  <si>
    <t>Wireless Microphone Mailada WM8</t>
  </si>
  <si>
    <t>Mailada</t>
  </si>
  <si>
    <t>WM8</t>
  </si>
  <si>
    <t>S600 Pro</t>
  </si>
  <si>
    <t>Features:
Built-in lithium battery power supply, can be recycled for use.
Adopt UHF wireless digital encryption communication technology, work stably and reliably.
Wireless intelligent connection between transmitter and receiver, easy to use.
Four channels are preset on a single computer and 20 channels are preset on the system for your choice.
Has a real-time return monitor interface and can connect the earphone to monitor the recording effect.
Maximum but not distorted volume output, no need to adjust the volume size, convenient to use.
WNCR acoustic environment noise reduction technology can significantly reduce environmental noise and wind noise.
High-performance ADC/DAC digital signal processor realizes high fidelity digital audio transmission.
Use interference-free circuits. You can use multiple sets of equipment at the same time without interfering with each other.
Automatic detection of CTIA/OMTP mobile phone socket, compatible with all brands of mobile phones.
Specifications:
Frequency Range: 560~594 MHz
Frequency Response: 30 Hz~18kHz
Modulation mode: DQPSK
Microphone Specification: Capacitive Full Pointing
Channel Number: Four Channels on a Single Machine (20 Channels Random Selection of the System)
Wireless transmission power: &lt;10mW
Signal-to-noise ratio: greater than 96dB
Power supply: DC3.7V (built-in polymer lithium battery), or DC-5V/0.3-2A external power input
Battery charging time: 4-6 hours
Battery life: 6-8 hours for transmitter and 8-10 hours for receiver
Reference Distance: 50 m (open outdoor)
Working Temperature: 0 ~ 55 ℃
Storage Temperature: -20 ~ + 55℃
Size: 8.7*5.7*1.4cm/3.4*2.2*0.6in
Package Weight: 554g/19.5oz</t>
  </si>
  <si>
    <t>https://item.jd.com/10125203808968.html</t>
  </si>
  <si>
    <t>https://docs.google.com/document/d/16oCHoSRvhDeoBQ7whQbZv3jEaNROaPEyVL_HYZshhO8/edit?tab=t.0</t>
  </si>
  <si>
    <t>1. 2 x Transmitter
 2. 1 x Receiver
 3. 3 x Audio Cable(2 x Camera cable, 1 x Mobile Phone Cable)
 4. 2 x Microphone with Long Cable
 5. 1 x Microphone with Short Cable
 6. 2 x Charge Cable</t>
  </si>
  <si>
    <t>Yamaha Mixer MG10XU</t>
  </si>
  <si>
    <t>Yamaha</t>
  </si>
  <si>
    <t>MG10XU</t>
  </si>
  <si>
    <t>10-Channel Mixing Console: Max. 4 Mic / 10 Line Inputs (4 mono + 3 stereo) / 1 Stereo Bus / 1 AUX (incl. FX)
10-Channel Mixing Console
Max. 4 Mic / 10 Line Inputs (4 mono + 3 stereo)
1 Stereo Bus
1 AUX (incl. FX)
“D-PRE” mic preamps with an inverted Darlington circuit
1-Knob compressors
High-grade effects: SPX with 24 programs
24-bit / 192kHz 2in / 2out USB Audio functions
Works with the iPad (2 or later) through the Apple iPad Camera Connection Kit / Lightning to USB Camera Adapter
Includes Cubase AI DAW software download version
PAD switch on mono inputs
+48V phantom power
XLR balanced outputs
Metal chassis
Dimensions(W×H×D): 244 mm x 71 mm x 294 mm (9.6"x 2.8"x 11.6")
Net Weight: 2.1 kg (4.63 lbs.)</t>
  </si>
  <si>
    <t>https://usa.yamaha.com/products/proaudio/mixers/mg_series_xu_model/index.html#product-tabs</t>
  </si>
  <si>
    <t>https://usa.yamaha.com/files/download/other_assets/1/331001/mg10xu_en_om_c0.pdf</t>
  </si>
  <si>
    <t>1. 1 x Mixer
 2. 1 x Power Adapter</t>
  </si>
  <si>
    <t>Yamaha STAGEPAS400i PA System</t>
  </si>
  <si>
    <t>STAGEPAS400i</t>
  </si>
  <si>
    <t>StagePas400i</t>
  </si>
  <si>
    <t>The new STAGEPAS features two sleek, lightweight speakers and a detachable powered mixer, along with one pair of speaker cables and a power cord, giving you a complete, extremely portable sound solution that can be set up quickly and easily in a variety of configurations and environments. By combining new high-efficiency amplifiers, newly designed speakers, and high performance DSP, the new STAGEPAS delivers a significant increase in power output (400W for the 400i and 680W for the 600i) as well as substantial improvements in sound quality and reliability. Complementing the boost in performance, the addition of iPod/ iPhone connectivity, SPX digital reverbs, an onboard feedback suppressor and more versatile EQ, has improved functionality and ease of use considerably, allowing STAGEPAS to meet the demands of a much wider range of applications and users.</t>
  </si>
  <si>
    <t>https://www.amazon.com/Yamaha-STAGEPAS-400I-Portable-System/dp/B00B78SZJ2</t>
  </si>
  <si>
    <t>https://asia-latinamerica-mea.yamaha.com/en/products/proaudio/pa_systems/stagepas_400i_600i/index.html</t>
  </si>
  <si>
    <t>""1. 2 x Speakers
 2. 2 x Audio Cable
 3. 1 x Mixer
 4. 1 x Power Cable""</t>
  </si>
  <si>
    <t>Yamaha Steinberg UR22mkII</t>
  </si>
  <si>
    <t>UR22mkII</t>
  </si>
  <si>
    <t xml:space="preserve">
UR22mkII — leading in its class
2 x 2 USB 2.0 audio interface with 2 x D-PRE and 192 kHz support
Record and compose music in studio quality on your laptop, iPad or even iPhone with the UR22mkII. With outstanding audio and build quality for its price class, the UR22mkII combines choice components with advanced connectivity and flexible I/O options to offer a full-on mobile production platform.</t>
  </si>
  <si>
    <t>https://www.sweetwater.com/store/detail/UR22MKII--steinberg-ur22mkii-usb-audio-interface</t>
  </si>
  <si>
    <t>https://download.steinberg.net/downloads_hardware/UR22mkII/UR22mkII_documentation/ur22mkII_en_om_a0.pdf</t>
  </si>
  <si>
    <t>1. 1 x UR22
 2. 1 x USB Cable</t>
  </si>
  <si>
    <t>Yamaha Steinberg UR44</t>
  </si>
  <si>
    <t>Steinberg</t>
  </si>
  <si>
    <t>UR44</t>
  </si>
  <si>
    <t>Premium Recording for Any DAW on Any Platform!
Every day, countless Sweetwater customers call their Sales Engineers looking for cross-platform-compatible audio interfaces. Mac, Windows, iOS - it doesn't matter! Whichever recording platform you choose, Steinberg's UR44 USB audio interface gives you the quality analog I/O you need. Four Class A D-Pre preamps let you track anything with refreshingly transparent clarity, and MIDI I/O lets you connect keyboards and other music gear. You can monitor with zero latency, and even sweeten your headphone mix with DSP-powered effects. Factor in iPad compatibility, and you've got a smart portable interface solution with the UR44.</t>
  </si>
  <si>
    <t>https://www.sweetwater.com/store/detail/UR44--steinberg-ur44-usb-audio-interface</t>
  </si>
  <si>
    <t>https://download.steinberg.net/downloads_hardware/UR44/UR44_documentation/UR44_OperationManual_en.pdf</t>
  </si>
  <si>
    <t>1. 1 x UR44
 2. 1 x USB Cable 
 3. 1 x Power Adapter</t>
  </si>
  <si>
    <t>Zoom H4n Pro</t>
  </si>
  <si>
    <t>Zoom</t>
  </si>
  <si>
    <t>H4n Pro</t>
  </si>
  <si>
    <t>Four-track simultaneous recording
 High-fidelity mic preamps
 Built-in X/Y stereo microphones, adjustable between 90˚ and 120˚
 Record up to 140 dB SPL with X/Y microphones
 Two mic/line level inputs with XLR/TRS combo connectors
 Stereo 1/8"" Mic In mini phone jack
 +24 or +48V phantom power for main inputs and Plug-in power (2.5V) via Mic/Line In mini phone jack
 Output/headphone jack with dedicated volume control
 Records directly to SD and SDHC cards up to 32 GB
 Supports up to 24-bit/96 kHz audio in BWF-compliant WAV or a variety of MP3 formats
 Built-in effects, including compression/limiting, low-cut filtering, modulation, reverb/delay and amp models
 2-in/2-out USB audio interface for PC/Mac computers
 Mounts to mic stand or tripod, or directly to DSLR with optional Hot Shoe adapter
 Runs on 2 standard AA alkaline or NiMH rechargeable batteries with up to 5.5 hours of operation (up to 8 hours in Stamina mode)</t>
  </si>
  <si>
    <t>https://zoomcorp.com/en/us/handheld-recorders/handheld-recorders/h4n-pro/</t>
  </si>
  <si>
    <t>https://zoomcorp.com/media/documents/E_H4n_Pro_REV3.pdf</t>
  </si>
  <si>
    <t>XIAOMI Walkie Talkie 2S</t>
  </si>
  <si>
    <t>xiaomi</t>
  </si>
  <si>
    <t>2s</t>
  </si>
  <si>
    <t>strong and sturdy: It is easy to assemble and disassemble, no need of complicated operations, strong and durable.
 energy saving: The product is equipped with energy saving, high power efficiency, and environmental protection. High definition, environmental protection and low temperature resistance.
 waterproof: Waterproof design makes it suitable for outdoor use in high temperature, and prevents dust from entering. Waterproof function makes it more convenient and practical.
 practical: It can charge the desktop computer screen, and make you look unique in a more beautiful environment. Simple and convenient, practical and easy to install.</t>
  </si>
  <si>
    <t>https://www.aliexpress.com/i/3256805007035918.html?gatewayAdapt=4itemAdapt</t>
  </si>
  <si>
    <t>1. 2 x Walkie Talkie</t>
  </si>
  <si>
    <t>Dome Speaker</t>
  </si>
  <si>
    <t>The FP6020-II's unique design offers a narrow sound dispersion pattern with true stereo separation. It can be suspended from the ceiling in libraries, at information kiosks, and similar areas where information needs to be delivered to a handful of listeners without bleeding out into the surrounding area.
 The speaker features twin 1"" aluminum full-range drivers, mounted in individually sealed compartments inside SoundTube's 20"" patented ZeroReflection™ dome enclosure. The drivers point upward and reflect sound off of the dome's interior to produce a narrow, focused 30° coverage angle. The enclosure includes a built-in switchable 350Hz high-pass filter.</t>
  </si>
  <si>
    <t>https://www.crutchfield.com/S-cjIDFoFPppB/p_298FP6020/SoundTube-FP6020-II.html</t>
  </si>
  <si>
    <t>1. 1 x Speaker
 2. 1 x Mixer
 3. 1 x Power Adapter
 4. 1 x Audio Cable</t>
  </si>
  <si>
    <t>Yamaha STAGEPAS400BT PA System</t>
  </si>
  <si>
    <t>STAGEPAS400BT</t>
  </si>
  <si>
    <t>https://www.amazon.com/Yamaha-STAGEPAS-400BT-Portable-Bluetooth/dp/B07B679W4K</t>
  </si>
  <si>
    <t>https://asia-latinamerica-mea.yamaha.com/en/products/proaudio/pa_systems/stagepas_400bt_600bt/index.html</t>
  </si>
  <si>
    <t>1. 2 x Speakers
 2. 2 x Audio Cable
 3. 1 x Power Cable
 4. 1 x Mixer</t>
  </si>
  <si>
    <t>Sony MDR-ZX110AP Headset</t>
  </si>
  <si>
    <t>MDR-ZX110AP</t>
  </si>
  <si>
    <t>About this item
 Lightweight 1.38 in neodymium dynamic drivers deliver a punchy, rhythmic response to even the most demanding tracks
 The swiveling earcup design allows easy storage when you’re not using them, and enhances portability when you’re traveling
 With an inline remote and built-in microphone on the headphone cord, take hands-free calls from selected smartphones while listening to music
 Cushioned earpads for total comfort and enfolding closed-back design seals in sound
 The wide frequency range—spanning 12 Hz to 22 kHz—delivers deep bass, rich midrange, and soaring highs
 Plug: L-shaped stereo mini plug 3.5mm</t>
  </si>
  <si>
    <t>https://www.amazon.com/Sony-Wired-Headphones-Black-MDR-ZX110AP/dp/B00OUX6U6G</t>
  </si>
  <si>
    <t>https://www.sony.com.hk/en/electronics/headband-headphones/mdr-zx110-zx110a-zx110ap</t>
  </si>
  <si>
    <t>Gaming Headset</t>
  </si>
  <si>
    <t>FLIP-UP MIC - Turtle Beach’s renowned high-sensitivity mic picks up your voice loud and clear to ensure your commands are always heard; Plus, it flips up out of the way to Mute when not in use and blends into the headset’s design
 HIGH-QUALITY 40MM SPEAKERS - Superior 40mm over-ear speakers produce crisp highs and thundering lows
 LIGHTWEIGHT COMFORT - A lightweight headset design ensures complete comfort during those hours-long gaming sessions featuring a padded headband and ear cushions
 PREMIUM EAR CUSHIONS - Synthetic leather-wrapped ear cushions provide added comfort, improved bass response and better noise-isolation
 MULTIPLATFORM COMPATIBILITY - Designed for the Nintendo Switch, the Recon 70 also works great with Xbox Series X, Xbox Series S, Xbox One, PS5, PS4, PS4 Pro, and PC &amp; mobile devices with 3.5mm connection</t>
  </si>
  <si>
    <t>https://www.amazon.com/Turtle-Beach-Gaming-Headset-Nintendo-Switch/dp/B07NH6Q4LB/ref=sr_1_10?crid=6DF46WUWWZW6&amp;keywords=gaming+headset&amp;qid=1684988652&amp;sprefix=gaming+headse%2Caps%2C777&amp;sr=8-10</t>
  </si>
  <si>
    <t>Yamaha MG102C Stereo Mixer</t>
  </si>
  <si>
    <t>MG102C</t>
  </si>
  <si>
    <t>About this item
 10-input, 2-bus design
 2 channels of single-knob compression
 3-band EQ on inputs
 Microphone stand mountable
 Affordable Yamaha quality</t>
  </si>
  <si>
    <t>https://www.amazon.com/Yamaha-MG102C-Input-Stereo-Mixer/dp/B000Z7C9T8/ref=cm_cr_arp_d_product_top?ie=UTF8</t>
  </si>
  <si>
    <t>MDR-XB450AP Headphones</t>
  </si>
  <si>
    <t>INEBOO</t>
  </si>
  <si>
    <t>MDR-XB450AP</t>
  </si>
  <si>
    <t>Beat Response Control for tight bass and swivel design makes travel easy
 Neodymium dynamic drivers deliver precise sound
 In-line remote and mic for hands-free calls
 Aluminium fascia for punchy bass
 Headphone Jack Connector Type - Wired 3.5mm Single Pin ; Cord length - 1.2 m ; 30 mm Powerful Bass. Frequency response 5-22,000 Hz
 High sensitivity for a loud, clear sound
 Enfolding closed-back design seals in sound and Wide frequency response for clear highs and lows</t>
  </si>
  <si>
    <t>https://www.amazon.in/Sony-Extra-MDR-XB450AP-Headphones-Black/dp/B00SISEOLC</t>
  </si>
  <si>
    <t>AM Radio</t>
  </si>
  <si>
    <t>Indin</t>
  </si>
  <si>
    <t>R21</t>
  </si>
  <si>
    <t>Frequency range: fm: 88-108mhz, am: 530-1600khz telescopic antenna, have standard earphones jack power: dc 3v aax2 batteries (battery not included) high-performance am/fm radio receiver</t>
  </si>
  <si>
    <t>https://www.amazon.in/Generic-Portable-Telescopic-Antenna-Speaker/dp/B0741FD71H</t>
  </si>
  <si>
    <t>https://indinradio.com/products/bc-r21/</t>
  </si>
  <si>
    <t>Audio Adapter 1/4 Female to 1/8 Male</t>
  </si>
  <si>
    <t>Adapter</t>
  </si>
  <si>
    <t>NANYI 1</t>
  </si>
  <si>
    <t>How to use: TRS 3.5mm female to 6.35mm male audio adapter is a perfect way to connect phones, tablets, iPod or headphones with standard 3.5mm 1/8 inch plugs to audio devices with a 6.35mm 1/4 inch,such as amplifiers, mixing console, home theater devices or AV receivers.
Friendly Design:The 1/4 to 1/8 stereo jack adapter adopte gear grinding technique, 360 degree grip treads help plugging and unplugging.</t>
  </si>
  <si>
    <t>https://www.amazon.com/NANYI-Female-Headphone-Adapter-Upgrade/dp/B07QNFGH61?th=1</t>
  </si>
  <si>
    <t>Audio Adapter 1/8 Female to 1/4 Male</t>
  </si>
  <si>
    <t>TriLink</t>
  </si>
  <si>
    <t xml:space="preserve">
Usage: 6.35mm to 3.5mm stereo audio adapter allows you to connect your headphones or microphones with 1/8 inch plugs to audio devices such as home audio, amplifiers, guitar and piano with 1/4 inch stereo jack.</t>
  </si>
  <si>
    <t>https://www.amazon.com/TriLink-Stereo-Adapter-Gold-plated-Headphone/dp/B073WRJ44V/ref=sr_1_2?s=electronics&amp;ie=UTF8&amp;qid=1537173045&amp;sr=1-2&amp;keywords=Audio+1%2F4-Inch+to+1%2F8-Inch+Stereo+Adapter&amp;dpID=51NZ6FkHgJL&amp;preST=_SY300_QL70_&amp;dpSrc=srch</t>
  </si>
  <si>
    <t>3.5mm Stereo Audio Splitter Cable 1 Male to 2 Female</t>
  </si>
  <si>
    <t>Cables</t>
  </si>
  <si>
    <t>DUKABEL</t>
  </si>
  <si>
    <t>ID: MUY1MFFS</t>
  </si>
  <si>
    <t xml:space="preserve">Split one headphone jack into two separate jacks.
</t>
  </si>
  <si>
    <t>https://www.startech.com/Cables/Audio-Video/Audio-Cables/Slim-Stereo-Splitter-Cable-35mm-Male-to-2x-35mm-Female~MUY1MFFS</t>
  </si>
  <si>
    <t>Audio Cable 1/4 Male to 1/4 Female Dual</t>
  </si>
  <si>
    <t>6.35mm (1/4 Inch) Stereo Plug to Dual 6.35mm (1/4 Inch) Stereo Jack Y Splitter Cable.
 This cable is designed to split one stereo into two stereo.(Note: it's can not combine two outputs into one input)
 Fully molded and shielded to prevent EMI/RFI interference. Gold plated connectors resist corrosion, provide durability and improve the signal transmission.
 Rubber strain relief for extended durability.
 Length: 8 inch / 20cm (it is about 6 inch from tip to tip)</t>
  </si>
  <si>
    <t>https://www.amazon.com/TISINO-Splitter-6-35mm-Stereo-Quarter/dp/B073SQ21CT</t>
  </si>
  <si>
    <t>Audio Cable 1/4 Male to 1/4 Male</t>
  </si>
  <si>
    <t>C2G</t>
  </si>
  <si>
    <t>Product Description
Use this 1/4in to 1/4in cable to connect unbalanced line outputs to unbalanced line inputs. This pro-audio cable is made from 22 AWG twisted pair audio cable under an aluminum foil shield and 60% copper braid for maximum shielding from noise. The highly flexible 7mm PVC jacket reduces the risk of the cable kinking and damaging the conductors.</t>
  </si>
  <si>
    <t>https://www.cablestogo.com/product/40063/1.5ft-pro-audio-1-4in-male-to-1-4in-male-cable</t>
  </si>
  <si>
    <t>Audio Cable 1/8 Male to 1/4 Dual</t>
  </si>
  <si>
    <t>Hosa</t>
  </si>
  <si>
    <t>CMP-153</t>
  </si>
  <si>
    <t>This cable is designed to connect an audio device with a mini stereo phone output to pro audio gear with unbalanced phone inputs. It is ideal for connecting a portable media player, laptop, or similar device to a mixing console.</t>
  </si>
  <si>
    <t>https://www.amazon.com/Hosa-CMP-153-Stereo-Breakout-Cable/dp/B000068O3C</t>
  </si>
  <si>
    <t>Audio Cable 1/8 Male to 1/8 Female</t>
  </si>
  <si>
    <t>AmazonBasics</t>
  </si>
  <si>
    <t>3.5mm male-to-female stereo audio cable transmits audio in stereo format
Extends length of existing 3.5mm male-to-male cable (not included)
Works with any device equipped with standard 3.5mm audio jack or AUX-in port
Beveled step-down design; gold-plated plugs for reliable, static-free performance
Measures 6 feet long; AmazonBasics 1-year limited warranty</t>
  </si>
  <si>
    <t>https://www.amazon.com/AmazonBasics-3-5mm-Female-Stereo-Audio/dp/B01CNAUYBY/ref=sr_1_3?s=electronics&amp;ie=UTF8&amp;qid=1533006303&amp;sr=1-3&amp;keywords=1%2F8+male+to+1%2F8+female+cable&amp;dpID=41sxNjOKvqL&amp;preST=_SX300_QL70_&amp;dpSrc=srch</t>
  </si>
  <si>
    <t>Audio Cable 1/8 Male to 1/8 Male</t>
  </si>
  <si>
    <t xml:space="preserve">3.5mm male-to-male stereo audio cable transmits audio in stereo format; 2-pack
Connects smartphone, MP3 player, or tablet to car stereo or portable speakers
Works with any device equipped with standard 3.5mm audio jack or AUX-in port
Beveled step-down design; gold-plated plugs for reliable, static-free performance
Measures 4 feet long; AmazonBasics 1-year limited warranty
</t>
  </si>
  <si>
    <t>https://www.amazon.com/AmazonBasics-3-5mm-Stereo-Meters-2-Pack/dp/B079L8FTZN/ref=sr_1_1_sspa?s=electronics&amp;ie=UTF8&amp;qid=1533007549&amp;sr=1-1-spons&amp;keywords=1%2F8+male+to+1%2F8+male+cable&amp;psc=1</t>
  </si>
  <si>
    <t>XLR Female to 1/4th Male Mono</t>
  </si>
  <si>
    <t>Tisino</t>
  </si>
  <si>
    <t>XLR Female to 1/4 TS Mono Jack Microphone Cable, Use to connect a high quality microphone to a mixer or guitar amplifier, Available devices: Microphones, Audio Sound Consoles, Power Amplifier, Stereo System, Wireless Microphone Receiver ,etc.
High strength aluminum alloy die-cast housing, Gold plated connections, Oxygen-free copper core to deliver pristine sound.
The XLR connector is a high quality metal shielded type with positive locking into the microphone; The 6.35mm or 1/4 inch jack plug is a high quality metal type with shielding and anti stress spring.
Constructed with multi-layers of shielding minimize signal interference and ensure the transmission stable,provides maximum cancellation of hum and noise.
18 Months Warranty: Hassle free replacement or money back during the warranty.</t>
  </si>
  <si>
    <t>https://www.amazon.com/TISINO-Microphone-Female-Unbalanced-Interconnect/dp/B078KCZMLH/ref=sr_1_2_sspa?s=musical-instruments&amp;ie=UTF8&amp;qid=1533798409&amp;sr=1-2-spons&amp;keywords=xlr+female+to+1%2F4+male+mono&amp;psc=1</t>
  </si>
  <si>
    <t>XLR Male to Female</t>
  </si>
  <si>
    <t>Microphone cable for studio recording and live sound
High-quality XLR male and female connectors; 3-pin XLR male to XLR female
Protective metal housing; flexible PVC jacket with 6.0mm outer diameter
All copper conductors and inner copper spiral shielding; shielded cable reduces interference and excess noise
Measures 6-feet long; backed by an AmazonBasics 1-Year Limited Warranty</t>
  </si>
  <si>
    <t>https://www.amazon.com/AmazonBasics-Male-Female-Microphone-Cable/dp/B01JNLTTKS</t>
  </si>
  <si>
    <t>Microphone Holder</t>
  </si>
  <si>
    <t>High-quality microphone stand with telescopic boom arm. Die-cast base with folding legs. Unique design retains all screws and levers without tension. Patented clamping lever can be fixed in any position, for holding mic cable, etc.</t>
  </si>
  <si>
    <t>https://www.amazon.com/Mouriv-Ergonomic-Stablizer-Camcorder-Microphone/dp/B06XPKZKSD/ref=sr_1_1_sspa?s=electronics&amp;ie=UTF8&amp;qid=1541341883&amp;sr=1-1-spons&amp;keywords=microphone+hand+grip&amp;psc=1</t>
  </si>
  <si>
    <t>Microphone Stand</t>
  </si>
  <si>
    <t>Tripods</t>
  </si>
  <si>
    <t>Detailed Description
Keeps your portable sound system off the floor in style!
Brief
Good quality purpose built tripod stand for the Chiayo Focus 505 and focus 500 portable PA systems.
Used For
Elevate your Chiayo Focus 505 or Focus 500 PA over the heads of the gathered crowds or just keep it off the floor!</t>
  </si>
  <si>
    <t>https://www.tomleemusic.com.hk/en/products/k-m-25600-microphone-stand-black</t>
  </si>
  <si>
    <t>PA System Tripod</t>
  </si>
  <si>
    <t>STAGEPAS 400BT</t>
  </si>
  <si>
    <t>The K-Tek KE-89CC Avalon Series Aluminum Boompole provides a moderately priced, lightweight boompole solution for ENG, EFP, and other field recording applications. Its sturdy aluminum design is tough enough to endure the rigors of road use, while remaining lightweight and travel-worthy. This pole features an internal coiled cable and an XLR connection at the base of the pole. A total of four aluminum sections telescope between 2' 5" to 7' 6" and will easily store in any standard equipment case. The captive-collet coupling system locks each section in place for even further reliability.
Internal coiled XLR cable and connection at the base
The KE-89CC features a bottom-mounted three-pin XLR connection
Designed to fit in any standard equipment case, for ENG, EFP, and DV location production work
Jam-resistant collar coupling
Unique pole-top design with cable retention slots and replaceable stainless steel mounting stud</t>
  </si>
  <si>
    <t>https://www.amazon.com/STAGEPAS-Portable-Microphone-Speaker-Polishing/dp/B07BZBG454/ref=redir_mobile_desktop?ie=UTF8&amp;aaxitk=MfuSiqg2pHJs-fksyftTOw&amp;hsa_cr_id=5597308390401&amp;ref_=sb_s_sparkle&amp;th=1</t>
  </si>
  <si>
    <t>https://ktekpro.com/product/ke89cc-avalon-graphite/#description</t>
  </si>
  <si>
    <t>K-Tek KE-89CC Avalon Series Aluminum Boompole</t>
  </si>
  <si>
    <t>K-Tek</t>
  </si>
  <si>
    <t>KE-89CC</t>
  </si>
  <si>
    <t>Solid cast end with standard 5/8-27 threads.
Long 36inch boom with molded plastic counterweight.
Euro-Style boom with separate clutches for length and angle of boom. Allows user to make one-handed adjustments of boom angle while performing.
Professional quality die-cast zinc clutch locks vertical shaft at any height from 36 to 63 inches.
Clip-on cable holder</t>
  </si>
  <si>
    <t>https://www.bhphotovideo.com/c/product/319988-REG/K_Tek_KE_89CC_KE_89CC_Avalon_Series_Aluminum.html</t>
  </si>
  <si>
    <t>https://on-stage.com/products/view/12567</t>
  </si>
  <si>
    <t>Audio-Technica Microphone Stand</t>
  </si>
  <si>
    <t>MSA7040TB</t>
  </si>
  <si>
    <t xml:space="preserve">MSA7040TB
</t>
  </si>
  <si>
    <t>Fixed Height for Desktop Use
Compact Design
Standard 5/8"-27 Mount
Weighted Round Base
Non-Slip Rubber Feet
Durable Steel Construction</t>
  </si>
  <si>
    <t>https://static.bhphotovideo.com/lit_files/108948.pdf</t>
  </si>
  <si>
    <t>Auray TT-6110 Desktop Microphone Stand</t>
  </si>
  <si>
    <t>TT-6110</t>
  </si>
  <si>
    <t xml:space="preserve">
TT-6110-BL</t>
  </si>
  <si>
    <t>PROFESSIONAL BOOM POLE: 3-Section Telescoping Boom Pole that extends from 3.3’ (1m) to 8.2’ feet (2.5m) with Internal Coiled XLR Cable
LIGHTWEIGHT &amp; COMFORTABLE: Constructed of Reinforced Carbon Fiber, it is Extremely Lightweight, Rugged, and Comfortable to Use, Especially During Long Productions
ERGONOMIC DESIGN: Large and Comfortable Foam-Padded Grip Area with Easy-Twist Locks with Jam-Resistant Collar Couplings to Quickly Shorten or Lengthen and Fasten Sections Confidently
UNIVERSAL MOUNTING: Features a 1/4"-20 Mounting Stud with both 3/8” and 5/8” Adapters Included for Shock Mounts, Mic Clips, and On-Camera Microphones, with an up to 6.6 lbs. total capacity
[INCLUDED CASE &amp; CABLE TIES] Includes a Padded Carry Case for Easy Transport or Storage and 5x Touch-Fastener Cable Ties to Keep Cables Tidy</t>
  </si>
  <si>
    <t>http://www.aurayaudio.com/product/10465/Auray-TT_6110_BL-Desktop-Microphone-Stand-(Black)</t>
  </si>
  <si>
    <t>Universal Carbon Fiber Boompole with Internal XLR Cable (8.2')</t>
  </si>
  <si>
    <t>LIGHTWEIGHT &amp; COMFORTABLE: Constructed of Reinforced Carbon Fiber, it is Extremely Lightweight, Rugged, and Comfortable to Use, Especially During Long Productions</t>
  </si>
  <si>
    <t>https://www.amazon.com/Saramonic-3-Section-Boompole-Internal-Adjustable/dp/B0CVMYKVDQ</t>
  </si>
  <si>
    <t>RCA to 3.5mm Female Audio Cable</t>
  </si>
  <si>
    <t>Ugreen</t>
  </si>
  <si>
    <t>ERGONOMIC DESIGN: Large and Comfortable Foam-Padded Grip Area with Easy-Twist Locks with Jam-Resistant Collar Couplings to Quickly Shorten or Lengthen and Fasten Sections Confidently</t>
  </si>
  <si>
    <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t>
  </si>
  <si>
    <t>3.5mm Female to Type-c Converter</t>
  </si>
  <si>
    <t>A perfect handheld grip ,Provides Stability When Shooting Video
Ideal for Mirrorless &amp; Compact Cameras ,Small &amp; Mid-size Camcorders
Design With comfort foam covered handle,Lightweight and non-slip finished
Mounts to Camera's Tripod Socket
1/4"-20 stud on top and 1/4"-20 socket on bottom</t>
  </si>
  <si>
    <t>https://www.amazon.com/UGREEN-Headphone-Converter-Compatible-Samsung/dp/B082WG5VTK/ref=sr_1_1_sspa?crid=329MG56Z921PR&amp;keywords=USB+Type-C+to+3.5mm+ugreen&amp;qid=1687749360&amp;sprefix=usb+type-c+to+3.5mm+ugree%2Caps%2C315&amp;sr=8-1-spons&amp;sp_csd=d2lkZ2V0TmFtZT1zcF9hdGY&amp;psc=1</t>
  </si>
  <si>
    <t xml:space="preserve">SKU/ID
</t>
  </si>
  <si>
    <t>Documentation Link</t>
  </si>
  <si>
    <t>1 to 4 DC12v Power cable</t>
  </si>
  <si>
    <t>1 to 4 Way DC Power Splitter</t>
  </si>
  <si>
    <t>""1 to 4 port DC power splitter cable, 100% new high quality cable
 Plug Diameter: 5.5mm outer, inner 2.1mm. Length: 0.33m
 Convenient and cost effective way to power up 4 cameras with 1 power adapter. Useful for powering multiple cameras from one central adapter
 Through Current: Main line up to 5Amp, branch Line up to 3Amp at 24V DC or below""</t>
  </si>
  <si>
    <t>https://www.amazon.com/2-Pack-Power-Splitter-Cable-Cameras/dp/B0186Z7P76/ref=psdc_7161094011_t1_B01M7N3T54</t>
  </si>
  <si>
    <t>12V DC Adaptors</t>
  </si>
  <si>
    <t>Chargers</t>
  </si>
  <si>
    <t>inShareplus</t>
  </si>
  <si>
    <t>https://www.amazon.com/inShareplus-Mounted-Switching-Connector-Adapter/dp/B01GD4ZQRS/ref=sr_1_3?dchild=1&amp;keywords=12v+power+supply&amp;qid=1590565759&amp;sr=8-3</t>
  </si>
  <si>
    <t>18.3V DC Adaptors</t>
  </si>
  <si>
    <t>https://www.aliexpress.com/i/32430458526.html</t>
  </si>
  <si>
    <t>24V DC Adaptor</t>
  </si>
  <si>
    <t>SHNITPWR</t>
  </si>
  <si>
    <t>https://www.amazon.com/SHNITPWR-Converter-Transformer-100-240V-5-5x2-5mm/dp/B07SDRDV5B/ref=sr_1_3?dchild=1&amp;keywords=dc+24v+power+adapter&amp;qid=1590565989&amp;sr=8-3</t>
  </si>
  <si>
    <t>300W 5V power supply</t>
  </si>
  <si>
    <t>Mean Well</t>
  </si>
  <si>
    <t>LRS-350-5</t>
  </si>
  <si>
    <t>""Input voltage: 110-240V; Output voltage: 5V; Power: 300 watts
 AC input range selected by swtich Protections: Short circuit/overload/over voltage/over temperature
 Built-in cooling Fan On-OFF controlLED indicator for power onFixed switching frequency at 90Khz
 2 Year factory warranty
 Forced air cooling by built-in DC fan""</t>
  </si>
  <si>
    <t>https://www.amazon.com/Mean-LRS-350-5-Power-Supply-Signs/dp/B07PDTDKRY</t>
  </si>
  <si>
    <t>https://www.meanwell.com/Upload/PDF/LRS-350/LRS-350-SPEC.PDF</t>
  </si>
  <si>
    <t>350W 12V power supply</t>
  </si>
  <si>
    <t>LRS-350-12</t>
  </si>
  <si>
    <t>https://www.amazon.com/Mean-LRS-350-12-Switching-Power-Supply/dp/B0723C15SQ</t>
  </si>
  <si>
    <t>350W 24V power supply</t>
  </si>
  <si>
    <t>LRS-350-24</t>
  </si>
  <si>
    <t>Output Voltage: 24V; Rated Current &amp; Rated Power: 14.6A, 350W
 Input Voltage Range: 90 ~ 132VAC / 180 ~ 264VAC by Switch;
 Input Switch Default on 230VAC; UL and CE Certificated
 High Efficiency 88% Metal Case, Economical Model
 Full Protections: Short Circuit / Overload / Over Voltage /Over Temperature.</t>
  </si>
  <si>
    <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t>
  </si>
  <si>
    <t>5V DC Adaptors</t>
  </si>
  <si>
    <t>JSG-0530</t>
  </si>
  <si>
    <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t>
  </si>
  <si>
    <t>9V Battery</t>
  </si>
  <si>
    <t>Batteries</t>
  </si>
  <si>
    <t>GP</t>
  </si>
  <si>
    <t>Greencell</t>
  </si>
  <si>
    <t>""Stay in tune with the times for domestic and day-to-day items by using value to performance Greencell batteries.
 They're dependable, and offer an economical, reliable power source for medium to low-drain applications such as self-standing or wall hanging timepieces.
 An ideal choice for price-conscious customers.""</t>
  </si>
  <si>
    <t>https://www.amazon.com/Greencell-PP3-Zinc-Chloride-Battery/dp/B000LB3I34</t>
  </si>
  <si>
    <t>https://www.gpbatteries.com/products/gp-greencell-carbon-zinc-9v</t>
  </si>
  <si>
    <t>9V DC Adaptors</t>
  </si>
  <si>
    <t>RK-0900850</t>
  </si>
  <si>
    <t>https://www.amazon.com/Keyboard-DanElectro-DigiTech-Electronic-LotFancy/dp/B07234PV7Q/ref=sr_1_3?dchild=1&amp;keywords=9v+power+supply&amp;qid=1590565668&amp;sr=8-3</t>
  </si>
  <si>
    <t>Adapter Power Regulated</t>
  </si>
  <si>
    <t>YI ZHENG LASER</t>
  </si>
  <si>
    <t>DMD-034C</t>
  </si>
  <si>
    <t>INPUT: 100V-240V 50/60Hz
 OUTPUT: DC- 3~12V-5A</t>
  </si>
  <si>
    <t>https://www.amazon.com/BEGWVDJTP-Adjustable-Temperature-Adjustment-DMD-034C/dp/B0CY4WN4TF</t>
  </si>
  <si>
    <t>Barrel Jack 5.5*2.1 Female</t>
  </si>
  <si>
    <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t>
  </si>
  <si>
    <t>DELIPOW 9V Rechargeable Battery</t>
  </si>
  <si>
    <t>Delipow</t>
  </si>
  <si>
    <t>https://www.amazon.com/Deleepow-9V-Capacity-Rechargeable-Batteries/dp/B0829XRLZY/ref=sr_1_6?dchild=1&amp;keywords=delipow+9v+rechargeable+battery&amp;qid=1631614574&amp;sr=8-6</t>
  </si>
  <si>
    <t>Google Ethernet Adaptor for Chromecast</t>
  </si>
  <si>
    <t>Google</t>
  </si>
  <si>
    <t>https://store.google.com/ca/product/ethernet_adapter_for_chromecast</t>
  </si>
  <si>
    <t>Ground power strip (long)</t>
  </si>
  <si>
    <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t>
  </si>
  <si>
    <t>LR20(D) Battery</t>
  </si>
  <si>
    <t>Nanfu</t>
  </si>
  <si>
    <t>https://www.yoycart.com/Product/531995345981/</t>
  </si>
  <si>
    <t>Lightning to USB cable</t>
  </si>
  <si>
    <t>""Apple MFi certified charging and syncing cable for your Apple devices
 Connects to your iPhone, iPad, or iPod with Lightning Connector and charges/syncs by connecting the USB connector into your wall charger or computer""</t>
  </si>
  <si>
    <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t>
  </si>
  <si>
    <t>Micro USB cable</t>
  </si>
  <si>
    <t>Ideal for charging Android phones and tablets or connecting PC peripherals such as hard drives, printers, and more</t>
  </si>
  <si>
    <t>https://www.amazon.com/AmazonBasics-Male-Micro-Cable-Black/dp/B0711PVX6Z/ref=sr_1_3?crid=WFF7IG1SPIRN&amp;dchild=1&amp;keywords=micro+usb+cable&amp;qid=1590571402&amp;s=electronics&amp;sprefix=micro+usb%2Celectronics%2C484&amp;sr=1-3</t>
  </si>
  <si>
    <t>Mini USB cable</t>
  </si>
  <si>
    <t>1.5M</t>
  </si>
  <si>
    <t>Connects speed-critical devices, such as external hard drives and smart phones, and peripherals that require a Mini-B connection to your computer</t>
  </si>
  <si>
    <t>https://www.amazon.com/AmazonBasics-USB-2-0-Cable-Male/dp/B00NH11N5A</t>
  </si>
  <si>
    <t>Power Strip</t>
  </si>
  <si>
    <t>Bull</t>
  </si>
  <si>
    <t>https://item.m.jd.com/product/491965.html</t>
  </si>
  <si>
    <t>Power Timer</t>
  </si>
  <si>
    <t>XH-M660</t>
  </si>
  <si>
    <t>https://www.alibaba.com/product-detail/XH-M660-timer-switch-socket-countdown_62130425354.html</t>
  </si>
  <si>
    <t>Printer Cable</t>
  </si>
  <si>
    <t>Syncwrie</t>
  </si>
  <si>
    <t>Universal Compatibility - Syncwire USB 2.0 printer cable perfectly connects your printers, scanners such as Canon, Dell, Xerox, Samsung, HP, Lexmark, Epson, and other devices with Type-B ports to a laptop, computer or other USB-enabled devices.</t>
  </si>
  <si>
    <t>https://www.amazon.com/USB-Printer-Cable-High-Speed/dp/B072JM5G42</t>
  </si>
  <si>
    <t>SD Card</t>
  </si>
  <si>
    <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t>
  </si>
  <si>
    <t>TF Card</t>
  </si>
  <si>
    <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t>
  </si>
  <si>
    <t>Type-C Charger</t>
  </si>
  <si>
    <t>Baseus</t>
  </si>
  <si>
    <t>https://www.amazon.com/ZMI-zPower-Turbo-Power-Adapter/dp/B07D64QLQ1/</t>
  </si>
  <si>
    <t>Type-c Male to USB Female</t>
  </si>
  <si>
    <t>Allows you to connect flash drive, keyboard, mouse, pen drives, game controller, wireless mice or even some SD TF card reader to USB C mobile devices. (Black)</t>
  </si>
  <si>
    <t>https://www.amazon.com/UGREEN-Adapter-Connector-Compatible-MacBook/dp/B072V9CNTK/ref=sr_1_3?dchild=1&amp;keywords=type-c+female+to+usb+cable+ugreen&amp;qid=1592375117&amp;s=electronics&amp;sr=1-3</t>
  </si>
  <si>
    <t>Type-c Male to USB cable</t>
  </si>
  <si>
    <t>Connect USB Type-C enabled devices (MacBook, Chromebook Pixel, Galaxy Note 7, etc.) with standard USB Type-A enabled devices (laptops, hard drives, power banks, wall/car chargers, etc.)</t>
  </si>
  <si>
    <t>https://www.amazon.com/AmazonBasics-Type-C-USB-Male-Cable/dp/B01GGKYN0A</t>
  </si>
  <si>
    <t>USB extension cable</t>
  </si>
  <si>
    <t>Extends your USB connection to your computer; for use with printers, cameras, mice, keyboards and other USB computer peripherals</t>
  </si>
  <si>
    <t>https://www.amazon.com/AmazonBasics-Extension-Cable-Male-Female/dp/B00NH11R3I</t>
  </si>
  <si>
    <t>USB male to male cable</t>
  </si>
  <si>
    <t>Cable Matters Long</t>
  </si>
  <si>
    <t>High performance USB male to male cable connects computers with USB 3.0 type A port (backwards compatible with USB 2.0 type A port) to USB peripherals such as USB Switch and KVM Switch.</t>
  </si>
  <si>
    <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t>
  </si>
  <si>
    <t>UltraFire 3.7v</t>
  </si>
  <si>
    <t>UltraFire</t>
  </si>
  <si>
    <t>""Voltage: 3.7V
 Material: Lithium""</t>
  </si>
  <si>
    <t>https://www.ultrafire.com/collections/rechargeable-batteries/products/18650-3000mah-batteries</t>
  </si>
  <si>
    <t>Universal Adapters</t>
  </si>
  <si>
    <t>Verbatim</t>
  </si>
  <si>
    <t>""With 4 built-in international adapters
 With full voltage of AC universal socket
 5 ports charger including 4 USB ports &amp; 1 Type-C port
 Built-in spare 8A fuse to provide extra protection
 Supplied with pouch for storage
 Smart charging technology, automatic distribution of power to the devices
 Acquired multi-national safety certificates and adopted 4 protection systems to ensure safety use""</t>
  </si>
  <si>
    <t>https://www.lyreco.com/webshop/ENHK/verbatim-65686-5-ports-travel-adaptor-black-product-000000000011220733.html?context=more-result</t>
  </si>
  <si>
    <t>https://www.verbatim.com.hk/5-ports-travel-adapter.html</t>
  </si>
  <si>
    <t>Type-c Male to Male cable</t>
  </si>
  <si>
    <t>UGREEN</t>
  </si>
  <si>
    <t>60W Fast Charging: UGREEN USB C to USB C Cable 3pcs supports PD 3.0 PPS and Quick Charge 4.0 4.0+ for smart phones tablets and laptops with a usbc connection the charging power can reach up to 60W
Smooth Syncing:The USB C Cable provides transfer speeds up to 480Mbps,photo and music can be easily transferred with this USB C to USB C cable,note: Video out and monitor extension are not supported</t>
  </si>
  <si>
    <t>https://www.amazon.com/UGREEN-Compatible-MacBook-Samsung-etc-6-6FT/dp/B0BPLT92QS/ref=sr_1_19?crid=3CP3XD338QLFD&amp;keywords=type-c%2Bmale%2Bto%2Bmale%2Bcable%2Bugreen&amp;qid=1693192932&amp;sprefix=type-c%2Bmale%2Bto%2Bmale%2Bcable%2Bugree%2Caps%2C306&amp;sr=8-19&amp;th=1</t>
  </si>
  <si>
    <t>3.7V Battery Charger</t>
  </si>
  <si>
    <t>This lithium polymer battery charger contains current and Vmax detection program to prevent your batteries from overcharging, short circuit protection Reverse connection protectio
Using a usb port to charge, you can charge the battery on the charging head, on the car charger, or on the power bank, wide range of use, more convenient for daily use
Stops charging automatically if the temperature of charger or battery gets too high when charging
Stainless steel rail is more durable and smooth</t>
  </si>
  <si>
    <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t>
  </si>
  <si>
    <t>https://www.amazon.com/Lithium-Suitable-Charger-Batteries-Included/dp/B085QLCNMD/ref=sr_1_32?keywords=3.7v+battery+charger&amp;qid=1684489499&amp;sr=8-32</t>
  </si>
  <si>
    <t>Anker Portable Power Supply</t>
  </si>
  <si>
    <t>A1109</t>
  </si>
  <si>
    <t>Anker PowerCore+ mini 3350
The often copied but never equalled lipstick-shaped portable charger is now better than ever.
FROM AMERICA'S #1 USB CHARGING BRAND
- Faster and safer charging with our leading technology
- 10 million+ happy users and counting
Same Size, More Power, Unmatched Reliability
The original lipstick tube design. Now upgraded with the highest quality battery cells from Panasonic (Tesla's battery cell supplier) to ensure superior performance and safety.
PowerIQ Detects your device. Delivers the fastest charge.
Exclusive to Anker, PowerIQ amp-adjustment technology intelligently identifies your device to deliver its fastest possible charge.
Convenient LED Indicator
Light lets you know how much juice is left.
MultiProtect Safety System
Surge protection, short circuit protection and more advanced safety features keep you and your devices safe.
World Famous Warranty
At Anker, we believe in our products. That's why we back them all with an 18-month warranty and provide friendly, easy-to-reach support.
For Optimal Use:
• Use the included cable, your original cable or a third-party certified one (such as MFi).
• Compatible with Apple and Android smartphones, tablets (including the Nexus 7) and other USB-charged devices except for the iPod nano, iPod Classic, HP TouchPad, LG G2, Asus tablets and some GPS and Bluetooth devices.</t>
  </si>
  <si>
    <t>https://www.amazon.com/Anker-PowerCore-Ultra-Compact-High-Speed-Technology/dp/B01CU1EC6Y?th=1</t>
  </si>
  <si>
    <t>https://d2211byn0pk9fi.cloudfront.net/spree/accessories/attachments/70662/8560317E3520AF9_A1104_Instruction_Manual.jpg?1533027955</t>
  </si>
  <si>
    <t>1. Micro USB Cable
 2. Power Supply</t>
  </si>
  <si>
    <t>Portable External Battery</t>
  </si>
  <si>
    <t>HANDIC</t>
  </si>
  <si>
    <t>10000M</t>
  </si>
  <si>
    <t xml:space="preserve">
1,2,6:
Type:Emergency / Portable
Compatible Brand:All Smart Mobile phone
Battery Capacity(mAh):10001-15000
Size:106 x 40 x 24mm
Model Number: HANDIC
3-5:
Award-winning aluminum alloy unibody surface. Creative and elegant style with unique design. Silver gloss finish and metal band compliments the design of your iPhone or other devices
Constructed using Samsung original Grade A 10400mAh high capacity cells and premium microchips to ensure safety worry-free use. Special high-output battery for ultra-fast charging
Unbridled compatibility - Works with all major smart phone and tablet models. To maintain the sleek look, the four invisible LED status indicator lights disappear when you're not using the battery
Improved conversion efficiency means more power actually makes it to your device.
year manufacture warranty. Package includes external battery charger, Micro USB cable, and user manual
7-12:
2600mah Aluminium Magnesium Body High Efficiency Portable charger
</t>
  </si>
  <si>
    <t>https://shopee.com.my/ORIGINAL-HANDIC-10000mAh-High-Quality-Power-Bank-i.603695.3814790061
https://nis-store.com/power-banks/xiaomi-mi-power-bank-16000mah-silver/
https://www.amazon.in/Technotree-Hame-2600mah-Power-Bank/dp/B00GF3SSGE</t>
  </si>
  <si>
    <t>Anker PowerHouse535 512Wh</t>
  </si>
  <si>
    <t>PowerHouse535</t>
  </si>
  <si>
    <t>Rapid Recharge Convenience: Quickly recharge your portable power generators to 80% in less than 2.5 hours using the included adapter and a USB-C port, ideal for emergencies or outdoor activities.
 Unrivaled Multi-Device Powering: This electric generator features 4 AC ports, 3 USB-A ports, a USB-C port, and a car outlet, allowing you to power up to 12 devices simultaneously, making it ideal for social events or camping.
 High-Capacity Powerhouse: This Anker solar power generator has a 512Wh capacity, capable of powering a heater, portable fridge, lamp, and TV, offering reliable power during outages and adapting to different weather conditions.
 Unyielding Durability: Built with a drop-proof unibody structure, this portable power generator can withstand harsh environments, making it a dependable power source for outdoor activities and emergencies.</t>
  </si>
  <si>
    <t>https://www.anker.com/products/a1751?variant=41686355771542</t>
  </si>
  <si>
    <t>https://support.anker.com/s/product/a085g000004x2AmAAI/anker-535-portable-power-station-(powerhouse-512wh)</t>
  </si>
  <si>
    <t>1. 1 x PowerHouse
 2. 1 x Power Adapter
 3. 1 x Car Charging Cable</t>
  </si>
  <si>
    <t>Novalia Printed Touch Creator Kit SD Cards</t>
  </si>
  <si>
    <t>Digital</t>
  </si>
  <si>
    <t>Novalia</t>
  </si>
  <si>
    <t>FOR: 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</si>
  <si>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t>
  </si>
  <si>
    <t>Tobii Eye Tracker 4C</t>
  </si>
  <si>
    <t>Tobii</t>
  </si>
  <si>
    <t>What's in the box?
The warranty and safety &amp; compliance papers
Two mounting brackets for installation. One to get started right away and the other as a spare
The Tobii Eye Tracker 4C with attached USB 2.0 cable, 80cm
The installation guide with instructions on how to mount your eye tracker to a laptop or monitor
Tobii Eye Tracker 4C Box
USB Extension Cable (1 Meter)</t>
  </si>
  <si>
    <t>https://gaming.tobii.com/tobii-eye-tracker-4c/</t>
  </si>
  <si>
    <t>https://help.tobii.com/hc/en-us/articles/115002768173-Get-started-with-Windows-Eye-Control</t>
  </si>
  <si>
    <t>Cintiq 13HD Creative Pen Display</t>
  </si>
  <si>
    <t>Drawing Tablets</t>
  </si>
  <si>
    <t>CINTIQ</t>
  </si>
  <si>
    <t>DTK-1300</t>
  </si>
  <si>
    <t>DTK-1301</t>
  </si>
  <si>
    <t>Gain all the innovations of our professional pen tablets, now with the ability to work directly on the screen of this compact Cintiq 13HD. Great color and resolution, professional ergonomics, and pressure-sensitive control are all together in an affordable design.</t>
  </si>
  <si>
    <t>https://www.walmart.com/ip/Wacom-CINTIQ-13HD-Interactive-Pen-Display-DTK1300/29200731</t>
  </si>
  <si>
    <t>https://manuals.coolblue.nl/e8/wacom-cintiq-13-hd.pdf</t>
  </si>
  <si>
    <t>1. 1 x Screen
 2. 1 x Pen
 3. 1 x Power Adapter
 4. 1 x Connection Cable</t>
  </si>
  <si>
    <t>One by Wacom</t>
  </si>
  <si>
    <t>Wacom</t>
  </si>
  <si>
    <t>CTL-472</t>
  </si>
  <si>
    <t>ID:CTL-472</t>
  </si>
  <si>
    <t>One By Wacom Small
Digital creativity made easy
You and your computer in creative harmony. Sketch, draw and edit photos with a simply great pen experience. It couldn’t be easier.
The natural pen experience
A responsive, ergonomic, pressure-sensitive pen gives you a natural way to create. The pen doesn’t need batteries, so it's lightweight, perfectly balanced and comfortable to use.
Take your creativity to a new level
Sketch and paint with more precision. Our advanced electro-magnetic pen technology gives you excellent control and accuracy.
Editing photos? Everything from complicated cut-outs to delicate color adjustments are so much easier.
Your choice of versatile digital canvas
Choose the size to suit you. Small takes up a tiny amount of your desk, but still gives enough workspace to create. Medium offers a larger area for broader strokes of the pen – and more room to express yourself.
So simple to set-up
Whatever you want to create, it’s easy with One by Wacom. Just connect the USB cable to your Mac or PC, download and install the driver and you’re ready to go.</t>
  </si>
  <si>
    <t>https://www.wacom.com/en-in/products/pen-tablets/one-by-wacom</t>
  </si>
  <si>
    <t>https://www.wacom.com/en-es/getting-started/one-by-wacom</t>
  </si>
  <si>
    <t>1. 1 x One By Wacom
 2. 1 x Pen
 3. 1 x USB Cable</t>
  </si>
  <si>
    <t>Wacom Graphics Tablet</t>
  </si>
  <si>
    <t>PTZ-630</t>
  </si>
  <si>
    <t>Intuos3 gives you the power to quickly and professionally edit photos and create digital artwork by turning on the full power of Adobe Photoshop, Corel Painter, and over 100 other leading software applications. Intuos3 tablets now put ExpressKeys and Touch Strips right at your fingertips for convenient keyboard shortcuts, scrolling, zooming, brush size control, and more. And if you're using a widescreen display or multiple monitors, the new Intuos3 6x11 and 12x19 are designed just for you.</t>
  </si>
  <si>
    <t>https://www.amazon.com/Wacom-Intuos3-8-Inch-Pen-Tablet/dp/B00030097G</t>
  </si>
  <si>
    <t>http://101.wacom.com/productsupport/manual/I3_UsersManual.pdf</t>
  </si>
  <si>
    <t>Wacom Intuos Creative Pen &amp; Touch Tablet</t>
  </si>
  <si>
    <t>CTH480</t>
  </si>
  <si>
    <t xml:space="preserve">SKU: CTH480
</t>
  </si>
  <si>
    <t>With the medium-sized Intuos drawing tablet, you'll enjoy making digital art with the comfort, precision, and feel of working with traditional media. This tablet lets you create expressively and intuitively with your computer, whether you're sketching or drawing, editing photos, or painting in Adobe Photoshop, Corel Painter, InDesign and more. The tablet measures 10.8-by-8.8 inches, giving you a generous digital canvas for art, painting, and photo-editing projects, and allowing for broader pen strokes and fluid arm movements. Comes complete with a variety of easy-to-use creative software to help you edit and add funky effects to photos, and sketch, doodle or draw with that familiar pen-on-paper feel. Autodesk Sketchbook Express and ArtRage Studio are included.</t>
  </si>
  <si>
    <t>https://www.amazon.com/Wacom-Intuos-Medium-CTH680-Version/dp/B00EN27UC2</t>
  </si>
  <si>
    <t>https://www.wacom.com/en-us/products/pen-tablets/wacom-intuos#Getting-Started</t>
  </si>
  <si>
    <t>White Display Pedestal</t>
  </si>
  <si>
    <t>Tool</t>
  </si>
  <si>
    <t>With an attractive yet sturdy structure, this white display pedestal can display items weighing up to 200 pounds. Highlight your favorite sculpture or artwork with this robust pedestal and capture the natural beauty of your piece with the addition of museum-grade lightning. Add ambient lighting, corner lights or a single spotlight to your pedestal and create a viewing experience that's truly moving. Speaking of movement, you can also add a motorized or manual turntable for a 360-degree view.</t>
  </si>
  <si>
    <t>https://www.pedestalsource.com/Laminate/Pedestal/WhiteLaminatePedestal.html</t>
  </si>
  <si>
    <t>NeuroSky Mindwave (Old version)</t>
  </si>
  <si>
    <t>Mindwave</t>
  </si>
  <si>
    <t>NeuroSky</t>
  </si>
  <si>
    <t>MW001</t>
  </si>
  <si>
    <t xml:space="preserve">XG9MW1
</t>
  </si>
  <si>
    <t>MindWave
The MindWave Education turns your computer into a private tutor. The headset takes decades of laboratory brainwave technology and puts it into a bundled software package for under $100. It safely measures brainwave signals and monitors the attention levels of students as they interact with math, memory and pattern recognition applications. Ten apps are included with experiences ranging from fun entertainment to serious education.
(The MindWave is not compatible with mobile devices like the iPhone, iPad, and Android. If you want a mobile compatible device, please check out theMindWave Mobile(http://store.neurosky.com/products/mindwave-mobile))</t>
  </si>
  <si>
    <t>https://store.neurosky.com/</t>
  </si>
  <si>
    <t>http://support.neurosky.com/kb/general-21/product-guides-and-manuals</t>
  </si>
  <si>
    <t>1. 1 x Mindwave
 2. 1 x Bluetooth Receiver</t>
  </si>
  <si>
    <t>NeuroSky Mindwave (Upgraded version)</t>
  </si>
  <si>
    <t>Mobile 2</t>
  </si>
  <si>
    <t xml:space="preserve">MindWave Mobile 2 EEG headsets are the culmination of decades of EEG biosensor technology research—all in one easy-to-control, wearable package. As the most affordable brainwave-reading EEG headset available, the MindWave Mobile 2 transform science fiction into reality from the comfort of your living room.
MindWave Mobile 2 works with *all your MindWave Mobile apps and features several design improvements for your comfort. Flexible rubber sensor arms and rounded forehead sensor tip, T-shaped headband, and wider ear clip contacts make MindWave Mobile 2 our most comfortable EEG headset yet. </t>
  </si>
  <si>
    <t>https://store.neurosky.com/pages/mindwave</t>
  </si>
  <si>
    <t>Thermal Printer</t>
  </si>
  <si>
    <t>Printer</t>
  </si>
  <si>
    <t>UQIO</t>
  </si>
  <si>
    <t>EM5820</t>
  </si>
  <si>
    <t>CCC Certificate No.: 2008010904299200
 Brand: Youku
 Model: E58T
 Type: Small ticket printer
 Interface type: TTL/RS232 USB
 Color classification: 5-9V + three ports in one
 Maximum print width: None
 Whether to support network printing: No support network printing
 Whether to support automatic double-sided printing: No
 Paper supply method: Automatic
 Small ticket printer paper width: 58mm
 Smart type: No smart support
 Output method: USB cable</t>
  </si>
  <si>
    <t>https://world.taobao.com/item/620004522039.htm</t>
  </si>
  <si>
    <t>FIXA Screwdriver/drill li-ion</t>
  </si>
  <si>
    <t>IKEA</t>
  </si>
  <si>
    <t>""Key features
 - 2-speed cordless screwdriver/drill, one gear with low speeds for powerful screwdriving and one gear with high speeds for drilling.
 - 19 torque settings for screwdriving allow you to adjust the amount of torque to suit many different tasks.
 - Built-in lithium-ion battery with low self-discharge rate so the power tool is ready to use whenever you need it.
 - You can recharge the battery about 500 times, which is the equivalent of recharging it every other week for 20 years.
 - Electronic Cell Protection (ECP) prevents the battery from deep discharge, overloading and overheating, which could damage the battery.
 - Easy to grip handle of soft synthetic rubber.""</t>
  </si>
  <si>
    <t>https://www.ikea.cn/cn/en/p/fixa-screwdriver-drill-li-ion-10203262/</t>
  </si>
  <si>
    <t>Steel Ruler</t>
  </si>
  <si>
    <t>""STAINLESS STEEL: 24” stainless steel ruler is flexible, durable and lies flat for accurate line drawing and cutting.
 NON-SKID BACK: The non-skid cork backing ensures that the ruler will stay in place and not slip. It also protects surfaces from scratches.
 INCHES AND CENTIMETERS: One edge measures up to 24” and is calibrated down to the 16th of an inch. Opposite edge is calibrated in centimeters and millimeters to the length of 60cm.
 STORAGE OPTIONS: The stainless-steel ruler has a hole at the top for a convenient hanging option.""</t>
  </si>
  <si>
    <t>https://www.amazon.com/Darice-SS-DAR-97305-Party-Supplies-Silver/dp/B004GXBXOE/ref=sr_1_9?dchild=1&amp;keywords=Steel+Ruler+long&amp;qid=1590660846&amp;sr=8-9</t>
  </si>
  <si>
    <t>Documentation  Link</t>
  </si>
  <si>
    <t>125KHz RFID Reader</t>
  </si>
  <si>
    <t>Sensor</t>
  </si>
  <si>
    <t>Grove</t>
  </si>
  <si>
    <t>The Grove-125KHz RFID Reader is a module used to read uem4100 RFID card information with two output formats: Uart and Wiegand. It has a sensitivity with maximum 7cm sensing distance.</t>
  </si>
  <si>
    <t>https://www.seeedstudio.com/Grove-125KHz-RFID-Reader-p-1008.html</t>
  </si>
  <si>
    <t>http://wiki.seeedstudio.com/Grove-125KHz_RFID_Reader/</t>
  </si>
  <si>
    <t>16A Relay Module</t>
  </si>
  <si>
    <t>DFRobot</t>
  </si>
  <si>
    <t>DFR0251</t>
  </si>
  <si>
    <t>INTRODUCTION
A relay is an electrically operated switch, which has a control system (also known as the input circuit) and the controlled system (also known as the output circuit), usually used in automatic control circuit. It is actually "automatic switch", using a small electric current to control a larger current.Therefore, the relay has the effects on the automatical automatic adjustment, security, conversion circuit in the circuit and so on.
Relays are used where it is necessary to control a circuit by a low-power signal (with complete electrical isolation between control and controlled circuits), or where several circuits must be controlled by one signal.
The 16A relay module can be used in interactive projects. It can also be used to control the lighting, electrical and other equipments. It can be controlled through the digital IO port, such as solenoid valves, lamps, motors and other high current or high voltage devices.
The main difference between 16A Relay module and the old version relay module is the Max switching current.The max switching current has been updated from 10A to 16A.
Warning: Please do not attemp to play with this module without guidance. Voltage over 36V may pose danger to body.
SPECIFICATION
Contact Rating (Res. Load):16A 277VAC/24VDC
Maximum switching voltage: 400VAC(NO)
Max. switching current: 16A
Max. switching power: 4700VA
Operate tiem (at nomi. Vot.): 10ms max
Release time (at nomi. Vot.): 5ms max
Type: Digital
Single relay board
Digital Interface
Control signal: TTL level
Size：37*29*22mm(1.45x1.14x0.87")
DOCUMENTS
Wiki
Datasheet</t>
  </si>
  <si>
    <t>https://www.dfrobot.com/product-992.html</t>
  </si>
  <si>
    <t>https://www.dfrobot.com/wiki/index.php/16A_Relay_Module(SKU:DFR0251)</t>
  </si>
  <si>
    <t>2 Coil Latching Relay</t>
  </si>
  <si>
    <t>This module is based on 2-Coil Latching Relay. Contrast to the ordinary relay, this latching relay do not need continuous power to keep the state, only a rising/falling pulse is needed to change the work state. Even the power can be removed when the work state do not need to change, making this module especially suitable for low-power projects.
Features
Grove Connector
Low power consumption
Dual Switch
For all Grove users (especially beginners), we provide you guidance PDF documents. Please download and read through Preface - Getting Started and Introduction to Grove before your using of the product.</t>
  </si>
  <si>
    <t>https://www.seeedstudio.com/Grove-2-Coil-Latching-Relay-p-1446.html</t>
  </si>
  <si>
    <t>http://wiki.seeedstudio.com/Grove-2-Coil_Latching_Relay/</t>
  </si>
  <si>
    <t>2.8 TFT Touch Shield V2.0</t>
  </si>
  <si>
    <t>Circuit Boards</t>
  </si>
  <si>
    <t>Seeed Studio</t>
  </si>
  <si>
    <t>This is a multifunctional Arduino/Seeeduino/Arduino Mega compatible resistive touch screen. It can be used as display device or sketch pad.Compared with the previous version, 2.8’’TFT Touch Shield V1.0, we replaced the screen driver with a more professional chip, ILI9341 driver, providing different pin-saving SPI communication without sacrificing the data transmitting speed. Due to the communication method change, programs developed for the original version need modifications before being transplanted to the new version. With a SD card module integrated also on this shield, this shield reserves great room for other expansions to your project.</t>
  </si>
  <si>
    <t>https://www.seeedstudio.com/2-8-TFT-Touch-Shield-V2-0.html</t>
  </si>
  <si>
    <t>https://wiki.seeedstudio.com/2.8inch_TFT_Touch_Shield_v2.0/</t>
  </si>
  <si>
    <t>3 Axis Analog Accelerometer</t>
  </si>
  <si>
    <t>ADXL335</t>
  </si>
  <si>
    <t>The ADXL335 is a small, thin, low power, complete 3-axis accelerometer with signal conditioned voltage outputs. The product measures acceleration with a minimum full-scale range of ±3 g.
The module was designed as breakout board because ADXL335's signal is analog( more ports requested ),but the board outline is grove module that you can fix it convenient like others grove. The sensor combine 3.3 and 5V power supply,can be used in standard arduino device and seeeduino stalker.
Features
Wide power range DC3V to 5V
Grove module
3 axis sensing
Small, low-profile package: 4×4×1.45mm LFCSP
Low power 350µA at 3V (typical)
High sensitive
10,000 g shock survival
BW adjustment with a single capacitor per axis
RoHS/WEEE lead-free compliant</t>
  </si>
  <si>
    <t>https://www.seeedstudio.com/Grove-3-Axis-Analog-Accelerometer-p-1086.html</t>
  </si>
  <si>
    <t>http://wiki.seeedstudio.com/Grove-3-Axis_Analog_Accelerometer/</t>
  </si>
  <si>
    <t>3 Axis Digital Accelerometer</t>
  </si>
  <si>
    <t>ADXL-345</t>
  </si>
  <si>
    <t>Based on the excellent ADXL-345, this digital 3-axis accelerometer has excellent EMI protection. Its variable output makes it suitable for a wide range of applications:
HDD shock protection
Vibration sensor
Game controller input
Robotics
Smart vehicles
Anywhere you need to obtain motion-sensing &amp; orientation information.
The excellent sensitivity (3.9mg/LSB @2g) provids high-precision output up to ±16g.
The sensor is utilizes a 4-pin Grove interface (3-5VDC) for easy connectivity with your standard Arduino device or Seeed Stalker.</t>
  </si>
  <si>
    <t>https://www.seeedstudio.com/Grove-3-Axis-Digital-Accelerometer-16-p-1156.html</t>
  </si>
  <si>
    <t>http://wiki.seeedstudio.com/Grove-3-Axis_Digital_Accelerometer-16g/</t>
  </si>
  <si>
    <t>3 Axis Digital Compass</t>
  </si>
  <si>
    <t>3-Axis Compass module, a member of grove family uses I²C based Honeywell HMC5883L digital compass. This ASIC is equipped with high resolution HMC118X magneto-resistive sensors and a 12-bit ADC. It provides compass heading accuracy up to 1° to 2°. Signal conditioning like amplification, automatic degaussing strap drivers and offset cancellation are inbuilt. This grove module also includes a MIC5205-3.3 for power supply requirement. Hence user can connect any 3.3V to 6V DC power supply.</t>
  </si>
  <si>
    <t>https://web.archive.org/web/20151018085357/http://www.seeedstudio.com/depot/Grove-3Axis-Digital-Compass-p-759.html?cPath=25_129</t>
  </si>
  <si>
    <t>http://wiki.seeed.cc/Grove-3-Axis_Compass_V1.0/</t>
  </si>
  <si>
    <t>3W Mini Audio Stereo Amplifier</t>
  </si>
  <si>
    <t>DFR0119</t>
  </si>
  <si>
    <t>INTRODUCTION
This is a mini stereo amplifier.  It is a fully functional, two-channel audio amplifier, with an integrated sleep mode function. You can disable it on your sketch if you are not using it or not needed by connecting the sleep pin on your board. It‘s specially good for some DIY project.
SPECIFICATION
Power Supply: DC 3.6-5.5V (DO NOT apply over 5.5V, it damage the chip presently)
Output power: 3w+3w (4 ohms)
Efficiency: &gt;90%
Size: 15.5*24mm (0.6*0.94'')
DOCUMENTS
Wiki Doc
Datasheet (pam8403)</t>
  </si>
  <si>
    <t>https://www.dfrobot.com/product-423.html</t>
  </si>
  <si>
    <t>https://www.dfrobot.com/wiki/index.php/3W_mini_audio_stereo_amplifier_(SKU:DFR0119)</t>
  </si>
  <si>
    <t>4 Digit Display</t>
  </si>
  <si>
    <t>4 digit display module is usually a 12 pin module. In this Grove gadget, we utilize a TM1637 to scale down the controlling pins into 2 Grove pins. It only takes 2 digital pins of Arduino or Seeeduino to control the content, even the luminance of this display. For projects that require of alpha-numeric display, this can be a nice choice.
Features
4 digit red alpha-numeric display
Grove compatible
8 adjustable luminance levels
Application Ideas
Time display
Stopwatch
Sensors’ input display</t>
  </si>
  <si>
    <t>https://www.seeedstudio.com/Grove-4-Digit-Display-p-1198.html</t>
  </si>
  <si>
    <t>http://wiki.seeedstudio.com/Grove-4-Digit_Display/</t>
  </si>
  <si>
    <t>433MHz Simple RF Link Kit</t>
  </si>
  <si>
    <t>This kit is used for one way wireless communication at a frequency of 433MHz and includes a transmitter module and a receiver module. The twig configuration of this kit allows for around 40 meters of transmitting distance indoors, or around 100 meters outside.</t>
  </si>
  <si>
    <t>https://www.seeedstudio.com/Grove-433MHz-Simple-RF-link-kit-p-1062.html</t>
  </si>
  <si>
    <t>http://wiki.seeedstudio.com/Grove-433MHz_Simple_RF_Link_Kit/</t>
  </si>
  <si>
    <t>5mW Laser Module Emitter</t>
  </si>
  <si>
    <t>Specifications
Output Power: Min 2.5mW, Typical 3.0mW, Max 5.0mW
Working current: Min 10mA, Typical 20mA, Max 25mA
Working voltage: Min 2.3VDC, Typical 4.5VDC, Max 8.0VDC
Wavelength: 650nm
Working Temperature: Min -15°C, Typical 25°C, Max 35°C
Storage Temperature: Min -20°C, Max +25°C
Focused Dot width: &lt;2mm spotting 3 meters away.
Outline Dimension:  12mm(Diameter) x 35mm(Length)
Practical test for point head: reflection visible to random target &gt;1000m</t>
  </si>
  <si>
    <t>https://www.seeedstudio.com/5mW-Laser-Module-emitter-Red-Line-p-123.html</t>
  </si>
  <si>
    <t>https://www.seeedstudio.com/document/HLM1230.pdf</t>
  </si>
  <si>
    <t>6 Axis Accelerometer &amp; Compass</t>
  </si>
  <si>
    <t>The Grove – 6-Axis Accelerometer&amp;Compass is a 3 - axis accelerometer combined with a 3 - axis magnetic sensor. It is based on the sensor module LSM303DLH which has a selectable linear acceleration full scale range of ±2g / ±4g / ±8g and a selectable magnetic field full scale range of ±1.3 /±1.9 / ±2.5 / ±4.0 / ±4.7 / ±5.6 / ±8.1 gauss. Both the magnetic sensor and the accelerometer parts can be powered down separately to reduce power consumption. It has an I2C digital interface so that the analog to digital converter is avoided. The MCU can collect 6D sensor data directly through the I2C interface. It can dynamically select full–scale .</t>
  </si>
  <si>
    <t>https://www.seeedstudio.com/Grove-6-Axis-Accelerometer-Compass-p-1448.html</t>
  </si>
  <si>
    <t>http://wiki.seeedstudio.com/Grove-6-Axis_AccelerometerAndCompass_V2.0/</t>
  </si>
  <si>
    <t>60MM 8X8 LED Matrix</t>
  </si>
  <si>
    <t>Yellow , Green and Red dual color DotMatrix, Suitable for bread board.
Note: This matrix is not compatible with Rainbowduino.</t>
  </si>
  <si>
    <t>https://web.archive.org/web/20160731093729/http://www.seeedstudio.com/depot/60mm-square-88-LED-Matrix-BiColor-RedGreen-p-35.html</t>
  </si>
  <si>
    <t>https://web.archive.org/web/20150701054210/http://www.seeedstudio.com/depot/datasheet/SZ012388K9.pdf</t>
  </si>
  <si>
    <t>60MM (8X8) LED Matrix Super Bright</t>
  </si>
  <si>
    <t>Do you know how is the cool advertising display made? It is exactly composed of these small RGB LED matrix. If you want to make a similar display, this RGB LED matrix will meet you need. The 8x8 LED matrix has 32 of pins, you may need a driver to control it. It sounds quite complex, but don't worry, we have provided a driver board Rainbowduino for this LED matrix as your reference. Make it easy for you to start your project.</t>
  </si>
  <si>
    <t>https://www.seeedstudio.com/8x8-RGB-LED-Dot-Matrix-Compatible-with-Rainbowduino-p-113.html</t>
  </si>
  <si>
    <t>https://www.elecrow.com/download/2088-5RGB%20data%20sheet.pdf</t>
  </si>
  <si>
    <t>APC220 Radio Communication Module</t>
  </si>
  <si>
    <t>APC220</t>
  </si>
  <si>
    <t>TEL0005</t>
  </si>
  <si>
    <t>The APC220 radio module provides a simple and economic solution to wireless data communications. Integrates an embedded high speed microprocessor and high performance IC that creates a transparent UART/TTL interface, and elminates any need for packetizing and data encoding. If you are looking for a low-cost solution with better range performance, this has being our customer choice for a long time now.
With this module, you can build wireless projects in an easy way.
SPECIFICATION
Transmit distance up to 1000m (line of sight) @9600 bps
256 bytes data buffer
High sensitivity (-112dbbm @9600 bps)
GFSK modulation
UART/TTL interface
Embedded watch dog
Size: 37 x 17 x 6.5 mm (1.46x 0.67x 0.26 in)</t>
  </si>
  <si>
    <t>https://www.dfrobot.com/product-57.html</t>
  </si>
  <si>
    <t>https://www.dfrobot.com/wiki/index.php/APC220_Radio_Data_Module(SKU:TEL0005)</t>
  </si>
  <si>
    <t>ASDX Amplified Board Mount Pressure Sensor</t>
  </si>
  <si>
    <t>Honeywell</t>
  </si>
  <si>
    <t>ASDXRRX100PG2A5</t>
  </si>
  <si>
    <t>Overview
Pressure Ranges
±5 inH20, ±10 inH20
1 psi to 100 psi
The ASDX is a silicon pressure sensor offering either an I2C or SPI digital interface for reading pressure over the specified full scale pressure span and temperature range.
The ASDX is fully calibrated and temperature compensated for sensor offset, sensitivity, temperature effects and non-linearity using an on-board Application Specific Integrated Circuit (ASIC). Calibrated output values for pressure are updated at approximately 1 kHz.
The standard ASDX is calibrated over the temperature range of 0 °C to 85 °C [32 °F to 185 °F]. The sensor is characterized for operation from a single power supply of either 3.3 Vdc or 5.0 Vdc.
These sensors are available to measure absolute, differential and gage pressures. The absolute versions have an internal vacuum reference and an output value proportional to absolute pressure. Differential versions allow application of pressure to either side of the sensing diaphragm. Gage versions are referenced to atmospheric pressure and provide an output proportional to pressure variations from atmosphere.
The ASDX Series sensors are intended for use with non-corrosive, non-ionic working fluids such as air and dry gases. They are designed and manufactured according to standards in ISO 9001.</t>
  </si>
  <si>
    <t>https://www.mouser.com/Search/Refine.aspx?Keyword=ASDX+Amplified+Board+Mount+Pressure+Sensor</t>
  </si>
  <si>
    <t>https://www.mouser.com/datasheet/2/187/hwscs05862_1-2270787.pdf</t>
  </si>
  <si>
    <t>Adafruit 9-DOF Absolute Orientation IMU Fusion Breakout - BNO055</t>
  </si>
  <si>
    <t>Adafruit</t>
  </si>
  <si>
    <t>BNO055</t>
  </si>
  <si>
    <t>If you've ever ordered and wire up a 9-DOF sensor, chances are you've also realized the challenge of turning the sensor data from an accelerometer, gyroscope and magnetometer into actual "3D space orientation"! Orientation is a hard problem to solve. The sensor fusion algorithms (the secret sauce that blends accelerometer, magnetometer and gyroscope data into stable three-axis orientation output) can be mind-numbingly difficult to get right and implement on low cost real time systems.
Bosch is the first company to get this right by taking a MEMS accelerometer, magnetometer and gyroscope and putting them on a single die with a high speed ARM Cortex-M0 based processor to digest all the sensor data, abstract the sensor fusion and real time requirements away, and spit out data you can use in quaternions, Euler angles or vectors.
Rather than spending weeks or months fiddling with algorithms of varying accuracy and complexity, you can have meaningful sensor data in minutes thanks to the BNO055 - a smart 9-DOF sensor that does the sensor fusion all on its own!  You can read the data right over I2C and Bob's yer uncle.</t>
  </si>
  <si>
    <t>https://www.adafruit.com/product/2472</t>
  </si>
  <si>
    <t>https://learn.adafruit.com/adafruit-bno055-absolute-orientation-sensor/downloads</t>
  </si>
  <si>
    <t>Air Quality Sensor</t>
  </si>
  <si>
    <t>The sensor is designed for indoor air quality testing. The main gas detected is carbon monoxide, alcohol, acetone, thinner, formaldehyde and other slightly toxic gases.</t>
  </si>
  <si>
    <t>https://www.seeedstudio.com/Grove-Air-quality-sensor-p-1065.html</t>
  </si>
  <si>
    <t>https://seeeddoc.github.io/Grove-Air_Quality_Sensor/</t>
  </si>
  <si>
    <t>Analog Electrical Conductivity Sensor / Meter</t>
  </si>
  <si>
    <t>DFR0300</t>
  </si>
  <si>
    <t>Why measure EC (Electrical Conductivity) ? The salinity of the soil, irrigation water systems or fertilizer solutions is an important parameter affecting the root zone environment of  plants. Any of these factors can have a significant effect on plant growth and quality. The presence of high salt levels is your warning sign to make adjustments. Low-salt levels could lead to nutrient deficiencies. Don’t wait for trouble, measure before the damage shows in your plants. In terms of liquid, we often use the reciprocal of resistance, which is conductance, as a measurement. The conductivity of water can reflect the level of electrolytes present in the water. Depending on the concentration of the electrolyte, the conductivity of the aqueous solution is different.
This Analog EC Meter is unique. It is designed specially for Arduino controllers and has built-in simple, convenient and practical features. After simple connections according to our diagram and uploading the program, you will be able to measure the EC value easily.
To ease the difficulty of using this sensor,  a Gravity(https://www.dfrobot.com/gravity) Interface is adapted to allow plug&amp;play.  The Arduino IO expansion shield(https://www.dfrobot.com/product-1009.html) is the best match for this senor connecting to your Arduino(https://www.dfrobot.com/category-104.html). As this sensor can work at 3.3V which makes it compatible with Raspberry Pi(https://www.dfrobot.com/category-157.html), intel edison(https://www.dfrobot.com/category-187.html), joule and curie.</t>
  </si>
  <si>
    <t>https://www.makerlab-electronics.com/product/analog-electrical-conductivity-sensor-meter/</t>
  </si>
  <si>
    <t>https://www.dfrobot.com/wiki/index.php/Analog_EC_Meter_SKU:DFR0300</t>
  </si>
  <si>
    <t>1. EC Meter*1
 2. Plugable Terminal *1, 
 3. Electrical Conductivity Probe*1, 
 4. Conductive Solution*4</t>
  </si>
  <si>
    <t>Analog ORP Sensor Meter</t>
  </si>
  <si>
    <t>SEN0165</t>
  </si>
  <si>
    <t>In the ever-increasing need and awareness for health and safety, water has become a focus point for proper disinfection treatment as aftereffects of industrialization can become a danger for contamination of water via direct contact. Water is a critical control point of contact where proper treatment can greatly reduce these microbes, thereby reducing the chances of illness and pollution.
While traditional ORP meters are hard to get or use, this Analog ORP Meter is a highly compact ORP monitoring system that fits into your Arduino. This design configuration allows the user to accurately monitor ORP without having to add any additional circuitry or components to your design. Communication with the Analog ORP Meter is done using only simple wiring and programing.
ORP (Oxidation-Reduction Potential) is a measure of the ability of oxidation and reduction of aqueous solution, characterization of oxidizing or reducing the relative degree. Unlike a pH measurement that follows a logarithmic curve and therefore requires more calibration adjustments, ORP follows a linear relationship and does not need instrument adjustment as much as it needs electrode maintenance. ORP has proven to be a reliable method of measuring water quality and provides the operator with a single value of measurement regardless of which product, commodity, operation, treatment or sanitizer is used, and regardless of varying field conditions or method by which chemical is applied.</t>
  </si>
  <si>
    <t>https://www.dfrobot.com/product-1071.html</t>
  </si>
  <si>
    <t>https://www.dfrobot.com/wiki/index.php/Analog_ORP_Meter(SKU:SEN0165)</t>
  </si>
  <si>
    <t>1. ORP probe (BNC connector) x1，
 2. ORP probe circuit board x1，
 3. Analog cable x1</t>
  </si>
  <si>
    <t>Analog Piezoelectric Ceramic Vibration Module(Without Piezo disk)</t>
  </si>
  <si>
    <t>This Analog Piezoelectric Ceramic Vibration Module buffers a piezoelectric transducer that responds to strain changes by generating a measurable output voltage change which is proportional with the strength of vibration also known as 'piezoelectric effect'. So you can know the extent of vibration. Different from digital vibration sensor that only accounts times, this analog one can tell extent of vibration.</t>
  </si>
  <si>
    <t>https://www.cytron.io/p-analog-piezoelectric-ceramic-vibration-module</t>
  </si>
  <si>
    <t>https://wiki.keyestudio.com/Ks0272_keyestudio_Analog_Piezoelectric_Ceramic_Vibration_Sensor</t>
  </si>
  <si>
    <t>Analog Sound Sensor</t>
  </si>
  <si>
    <t>DFR0034</t>
  </si>
  <si>
    <t>This is an updated version of the Analog Sound Sensor. Analog Sound Sensor is typically used in detecting the loudness in ambient, the Arduino can collect its output signal by imitating the input interface. You may use it to make some funny interactive works such as a voice operated switch.
As one of our new version of breakout boards, we have improved the analog sound sensor in below:
Wide voltage range from 3.3V to 5V
Standard assembling structure (two 3mm holes with multiple of 5cm as interval)
Easily recognitive interfaces of sensors ("A" for analog and "D" for digital)
Icons to simplely illustrate sensor function
High quality connector
Immersion gold surface</t>
  </si>
  <si>
    <t>https://www.dfrobot.com/index.php?route=product/product&amp;product_id=83&amp;search=dfr0034&amp;description=true</t>
  </si>
  <si>
    <t>https://www.dfrobot.com/wiki/index.php/Analog_Sound_Sensor_SKU:_DFR0034</t>
  </si>
  <si>
    <t>Analog pH Sensor / Meter Kit</t>
  </si>
  <si>
    <t>SEN0161</t>
  </si>
  <si>
    <t>Need to measure water quality and other parameters but haven't got any low cost pH meter? Find it difficult to use with Arduino? DFRobot analog pH meter, specially designed for Arduino controllers and has convenient and practical "Gravity"(https://www.dfrobot.com/gravity) connector and a bunch of features. Instant connection to your probe an your Arduino to get pH measurements at ± 0.1pH (25 ℃). For most hobbyist this great accuracy range and it's low cost makes this a great tool for biorobotics and other projects! It has an LED which works as the Power Indicator, a BNC connector and PH2.0 sensor interface. To use it, just connect the pH sensor with BND connector, and plug the PH2.0 interface into the analog input port of any Arduino controller(https://www.dfrobot.com/category-104.html). If pre-programmed, you will get the pH value easily. Comes in compact plastic box with foams for better mobile storage.
Build your own PH meter gadjet, or a water monitoring station for your water tanks. This and our other water sensor devices(https://www.dfrobot.com/category-68.html) could make for the ultimate water control device. Use it for your  aquaponics or fish tanks or other materials that need measurements.
This is a laboratorial probe, it can't be immersed in the liquid for too long time. You can check here for the whole Analog pH Sensor / Meter Pro Kit For Arduino(https://www.dfrobot.com/product-1110.html) or a spare Industrial Probe(https://www.dfrobot.com/product-1074.html) as replacement
What is pH?
“pH stands for power of hydrogen, which is a measurement of the hydrogen ion concentration in the body. The total pH scale ranges from 1 to 14, with 7 considered to be neutral. A pH less than 7 is said to be acidic and solutions with a pH greater than 7 are basic or alkaline.”</t>
  </si>
  <si>
    <t>https://www.dfrobot.com/product-1025.html</t>
  </si>
  <si>
    <t>https://www.dfrobot.com/wiki/index.php/PH_meter(SKU:_SEN0161)</t>
  </si>
  <si>
    <t>1. pH probe (BNC connector) x1
 2. pH sensor circuit board x1
 3. Analog cable x1</t>
  </si>
  <si>
    <t>Arduino MKR GSM 1400</t>
  </si>
  <si>
    <t>SARA-U201</t>
  </si>
  <si>
    <t>DFR0622</t>
  </si>
  <si>
    <t>As IoT advances, more and more developers incline to develop projects through the existing IoT board that includes everything from processing units to wireless connectivity modules. Good news, such kind of board--MKR GSM 1400 board, is released by Arduino recently. Based on the Atmel SAMD21 and a SARAU201 GSM module, the board adopts a Cortex-M0 +32bits microcontroller, USB serial Port for developing and debugging, and most importantly a pre-integrated cellular modem compatible with global 2G and 3G GSM networks. What’s more, it combines the functionality of the zero and global GSM connectivity. So this board would be the ideal solution for makers wanting to design IoT projects with minimal previous experience in networking.
 If you are gonna build up an IoT application requiring battery supply, this board is what you need. It is designed to power the board using a LiPo battery or external power source rated 5V via the onboard USB port. Power source switching is done automatically. The MKR GSM 1400 board features a good 32 bit computational power similar to the Zero board, the usual rich set of I/O interfaces, GSM communication and the ease of use of the Arduino Software (IDE) for code development and programming.
 During cellular transmissions, the peak current required by the board will exceed 500mA. This is in excess of what can be sourced by a standard USB port, so it is mandatory to have a 1500 mAh or higher LiPo battery plugged all the time, the current provided by the USB port will be supplemented by the battery. When powering the board using VIN, a 5V power supply that can supply at least 2A is required.</t>
  </si>
  <si>
    <t>https://www.dfrobot.com/product-1923.html</t>
  </si>
  <si>
    <t>https://www.arduino.cc/en/Guide/MKRGSM1400</t>
  </si>
  <si>
    <t>Arduino NANO 33 IOT WITH HEADERS</t>
  </si>
  <si>
    <t>Arduino</t>
  </si>
  <si>
    <t>ABX00032</t>
  </si>
  <si>
    <t>The Arduino Nano 33 IoT is the easiest and cheapest point of entry to enhance existing devices (and creating new ones) to be part of the IoT and designing pico-network applications. Whether you are looking at building a sensor network connected to your office or home router, or if you want to create a BLE device sending data to a cellphone, the Nano 33 IoT is your one-stop-solution for many of the basic IoT application scenarios. The board's main processor is a low power Arm® Cortex®-M0 32-bit SAMD21. The WiFi and Bluetooth® connectivity is performed with a module from u-blox, the NINA-W10, a low power chipset operating in the 2.4GHz range. On top of those, secure communication is ensured through the Microchip® ECC608 crypto chip. Besides that, you can find a 6 axis IMU, what makes this board perfect for simple vibration alarm systems, pedometers, relative positioning of robots, etc.</t>
  </si>
  <si>
    <t>https://store.arduino.cc/usa/nano-33-iot-with-headers</t>
  </si>
  <si>
    <t>https://content.arduino.cc/assets/Pinout-NANO33IoT_latest.pdf</t>
  </si>
  <si>
    <t>Arduino UNO</t>
  </si>
  <si>
    <t>DFR0216</t>
  </si>
  <si>
    <t xml:space="preserve">DFRduino Uno V3.0 from DFRobot is a physical world computing board of small size for academics or development . It is a simple microcontroller board fully compatible with Arduino UNO R3 and Arduino IDE open-source development environment. This environment implements the Processing / Wiring language. Arduino can be used to develop stand-alone interactive objects or can be connected to software on your computer (e.g. Flash, Processing, MaxMSP). The open-source IDE can be downloaded for free (currently for Mac OS X, Windows, and Linux).
This board features the ATmega16U2 programmed as a USB-to-serial converter. An added bonus is that our DFRduino is still using the DIP package AVR Chip. You could remove it to update or reprogram the chip's firmware, or even to place it on a finished, more compact project. The cool thing about our new DFRduino microcontroller is that the headers use different colors to feature I/O ports of different types:
Red for Power Section.
Blue for Analog I/O.
Green for Digital I/O.
These colors match our sensor cables. This makes it really easy to figure out where to connect sensors, or to identify which side is Analog (blue) or Digital (green).
The Arduino Uno is a microcontroller board based on the ATmega328. It has 14 digital input/output pins (of which 6 can be used as PWM outputs), 6 analog inputs, a 16 MHz crystal oscillator, a USB connection, a power jack, an ICSP header, and a reset button. It contains everything needed to support the microcontroller; simply connect it to a computer with a USB cable or power it with a AC-to-DC adapter or battery to get started.
</t>
  </si>
  <si>
    <t>https://www.dfrobot.com/product-838.html</t>
  </si>
  <si>
    <t>https://www.arduino.cc/en/Guide/HomePage</t>
  </si>
  <si>
    <t>Arduino Yun</t>
  </si>
  <si>
    <t xml:space="preserve">SKU: DFR0297
</t>
  </si>
  <si>
    <t>The Arduino Yún is a microcontroller board based on the ATmega32u4 and the Atheros AR9331. The Atheros processor supports a Linux distribution based on OpenWrt named Linino OS. The board has built-in Ethernet and WiFi support, a USB-A port, micro-SD card slot, 20 digital input/output pins (7 of them can be used as PWM outputs and 12 as analog inputs), a 16 MHz crystal oscillator, a micro USB connection, an ICSP header, and 3 reset buttons.
NB : In some countries, it is prohibited to sell WiFi enabled devices without government approval. While waiting for proper certification, some local distributors are disabling WiFi functionality. Check with your dealer before purchasing a Yún if you believe you may live in such a country.
The Yún distinguishes itself from other Arduino boards by its ability to communicate with the Linux distribution onboard, offering a powerful networked computer with the ease of an Arduino. In addition to Linux commands like the cURL, you can write your own shell and python scripts for robust interactions. The Yún is similar to the Leonardo with the ATmega32u4, except that it has Linux on board. (has built-in USB communication, eliminating the need for a secondary processor).
NB: Yun Release 5 The new Arduino Yun R5 differs substantially from the previous release in these features:
The power supply system provides 5V on AREF;
The layout has been modified, adding two holes for USB signals and two holes for GP6 and GPIO13(LED2).</t>
  </si>
  <si>
    <t>This is a retired product. 
(unavailable link) https://store.arduino.cc/usa/arduino-yun
https://www.ebay.com/itm/356612680479?chn=ps&amp;mkevt=1&amp;mkcid=28&amp;google_free_listing_action=view_item</t>
  </si>
  <si>
    <t>https://www.arduino.cc/en/Guide/ArduinoYunLin</t>
  </si>
  <si>
    <t>Audio Analyzer</t>
  </si>
  <si>
    <t>DFR0126</t>
  </si>
  <si>
    <t>This module features the MSGEQ7 graphic equalizer display filter.It will give your Arduino ears. Sound is broken down into seven frequency bands and the peak level for each band can be read. The seven frequencies measured are as follows: 63Hz, 160Hz, 400Hz, 1kHz, 2.5kHz, 6.25kHz and 16kHz.
This module can be used to create sound visualizers, detect patterns in music or add sound activation to your microcontroller.</t>
  </si>
  <si>
    <t>https://www.dfrobot.com/index.php?route=product/product&amp;product_id=514&amp;search=dfr0126&amp;description=true</t>
  </si>
  <si>
    <t>https://www.dfrobot.com/wiki/index.php/Audio_Analyzer_v2_SKU:DFR0126</t>
  </si>
  <si>
    <t>BBC Micro: bit (Board Only)</t>
  </si>
  <si>
    <t>BBC micro:bit</t>
  </si>
  <si>
    <t>MB_GO_01W</t>
  </si>
  <si>
    <t>You can use your BBC micro: bit for all sorts of cool creations, from robots to musical instruments – the possibilities are endless.
It can be coded from any web browser in Blocks, Javascript, Python, Scratch and more; no software required.</t>
  </si>
  <si>
    <t>https://www.kitronik.co.uk/5613-bbc-microbit-board-only.html</t>
  </si>
  <si>
    <t>https://microbit.org/guide/quick/</t>
  </si>
  <si>
    <t>BLE - Blueseeed (HM11)</t>
  </si>
  <si>
    <t>This Grove - BLE utilizes an HM-11 module to provide your Arduino/Seeeduino with serial BLE function, and it can be used with Arduino/Seeeduino very conveniently if using with Base Shield together. With support for a BLE ComAssistant APK, this Grove - BLE can talk to your mobile phone more easily without pairing, and of course, it can be set via AT commands directly. You can use it in many conditions, like robot controls or remote control equipment ,etc. We prepared an easy and convenient command set for this product so that you can use neat and concise code to run the function.</t>
  </si>
  <si>
    <t>https://www.seeedstudio.com/Grove-BLE-p-1929.html</t>
  </si>
  <si>
    <t>http://wiki.seeedstudio.com/Grove-BLE_v1/</t>
  </si>
  <si>
    <t>BeagleBone Black</t>
  </si>
  <si>
    <t>BeagleBone</t>
  </si>
  <si>
    <t xml:space="preserve">
BeagleBone Black Rev.C is a development kit based on an AM335x processor which integrates an ARM Cortex™-A8 core operating at up to 1GHz and has abundant peripheral devices. BB Black provides lots of expansion interfaces such as Ethernet, USB host and OTG, TF card, serial, JTAG (no connector by default), HDMI D type, Emmc, ADC, I2C, SPI, PWM and LCD. Embest BeagleBone Black Rev.C is designed to satisfy the different requirements of various fields including game devices, home and industrial automation, consumer medical devices, printers, intelligent tolling systems, weighing systems of intelligent vending machine, educational terminals and high-end toys.
</t>
  </si>
  <si>
    <t xml:space="preserve">1. https://www.digikey.com/en/products/detail/beagleboard-by-seeed-studio/102110420/12719590 
2. https://www.mouser.com/ProductDetail/BeagleBoard-by-Seeed-Studio/102110420?qs=vmHwEFxEFR8FZOWBwz8ZDA%3D%3D 
3. https://www.newark.com/beagleboard/102110420/beaglebone-black/dp/21AM0173 
4. https://www.okdo.com/p/beaglebone-black-rev-c/ </t>
  </si>
  <si>
    <t>https://beagleboard.org/black</t>
  </si>
  <si>
    <t>1. 1 x BeagleBone Black
 2. 1 x Micro USB Cable</t>
  </si>
  <si>
    <t>BeagleBone Black Only</t>
  </si>
  <si>
    <t>4DCAPE-43</t>
  </si>
  <si>
    <t>The 4DCAPE-43 is specifically designed for the Beagle Bone Black (BBB), which provides a 4.3" display for the BBB for direct user interaction and information display. Available in both touch (4DCAPE-43T) and non-touch (4DCAPE-43), the CAPE conveniently features a 4.3" TFT LCD 480x272 resolution display and seven push buttons.
The Beagle Bone Black connects directly to the back of the 4DCAPE-43, and provides everything the CAPE requires such as power and display signals. It also includes 4 mounting holes for easy panel/enclosure mounting.
Please note that the 4DCAPE-43 is designed to be the primary display for Beagle Bone Black only and cannot be programmed using 4D Systems Workshop 4 IDE.</t>
  </si>
  <si>
    <t>https://4dsystems.com.au/products/4dcape-43/#addtc</t>
  </si>
  <si>
    <t>https://4dsystems.com.au/products/4dcape-43/</t>
  </si>
  <si>
    <t>BeagleBone Black Wireless</t>
  </si>
  <si>
    <t>OSD3358-512M-BAS-XB</t>
  </si>
  <si>
    <t>What is BeagleBone® Black Wireless?
Replacing the 10/100 Ethernet port with onboard 802.11 b/g/n 2.4GHz WiFi and Bluetooth, the popular open source BeagleBone® Black computer now comes with built-in wireless networking capability. Leveraging a partnership with Octavo Systems and designed in CadSoft Eagle, BeagleBone® Black Wireless is the easiest to use and modify credit-card sized IoT Linux computer available.</t>
  </si>
  <si>
    <t>https://beagleboard.org/black-wireless</t>
  </si>
  <si>
    <t>https://github.com/beagleboard/beaglebone-black-wireless</t>
  </si>
  <si>
    <t>Bees Shield</t>
  </si>
  <si>
    <t>DFR0210</t>
  </si>
  <si>
    <t>Have you ever been in a situation where you need two communication methods for your project? How about when a serial port is occupied by another serial device, and you still need to setup wireless communication?
The DFRobot Bees shield can solve these problems. The Bees shield is compatible with Arduino boards such as UNO R3 and Leonardo. It has a large prototyping shield giving you plenty of space to experiment and add extra components to your project. Thanks to this uniform interface, there are many devices compatible with the xBee socket: xBee, WiFi xBee, Bluetooth Bee, zigBee, etc.
The Bees shield is stackable and practical; it gives more flexibility to your projects. Although it is an old design, it is still very practical!</t>
  </si>
  <si>
    <t>https://www.dfrobot.com/index.php?route=product/product&amp;product_id=1393&amp;search=xbee&amp;description=true&amp;page=2#.Vynxpfl97IV</t>
  </si>
  <si>
    <t>https://www.dfrobot.com/wiki/index.php/Bees_Shield_SKU:DFR0210</t>
  </si>
  <si>
    <t>Beetle</t>
  </si>
  <si>
    <t>DFR0282</t>
  </si>
  <si>
    <t>The new generation "Beetle" controller derives its core notion from minimalism without compromising functionality. It comes with Atmel AtMega32u4 (datasheet) @16MHz clock time and has expanded amounts of interfaces: 10 digital pins, 5 analog pins and 4 pwn pins. To further make it user-friendly, it is compatible with Micro USB so that direct programming and testing is no longer a headache. Select "Arduino Leonardo (tools &gt;board &gt; Arduino Leonardo in Arduino IDE), the ATmega32U4 comes preburned with a bootloader that allows you to upload any new code that is applicable to Arduino Leonardo.
As a minimalized version of Arduino Leonardo, it enjoys similar powerful functionalities. Beetle aims to solve problems of low-cost controller, ease-of-using properly, and to provide a low cost solution for disposable projects, such as DIY projects, workshops, gift projects, E-Textiles and educational. For students and makers who can not afford too much on hardware purchasing, Beetle can be a great solution for them.</t>
  </si>
  <si>
    <t>https://www.dfrobot.com/index.php?route=product/product&amp;product_id=1075&amp;search=beetle&amp;description=true</t>
  </si>
  <si>
    <t>https://www.dfrobot.com/wiki/index.php/Beetle_SKU:DFR0282</t>
  </si>
  <si>
    <t>Bluetooth 2.0 (hc-05 gomcu)</t>
  </si>
  <si>
    <t>DSD Tech</t>
  </si>
  <si>
    <t>HC-05 gomcu</t>
  </si>
  <si>
    <t> 
Your Arduino connected with this module is able to establish a wireless bluetooth connection with your pc or smartphone with built in bluetooth.
This connection shall enable you send instructions from your pc or smartphone to your Arduino to control the Arduino, and enables you to send data from your Arduino to your pc or smartphone by wireless transmission.
This HC-05 Module is working at 3.3V, but it is fitted on a baseboard that provide voltage regulation for you to input Arduino 5V to Vcc pin of this module.
More details:-
1. Module size : 38.5mm X 18.5mm.
2. Able to be set as a Master or as a Slave via AT commands.
3. Use the CSR mainstream bluetooth chip, bluetooth V2.0 protocol standards.
4. Onboard 3.3V regulator chip. Input to Vcc 5V and onboard regulator can regulate it to 3.3V for internal module functioning.
5. Default baud rate of 9600, the user can change speed via AT commands.
6. Working current: not sure, i did not verified.
7. Provide 6 pin labeled as VCC, GND,TXD,RXD,KEY and LED.
8. Interface level is 3.3V for the TXD and RXD of this module, in fact also advised to use 3.3V logic for the KEY. I had verified KEY working well on 3.3V logic.
9. For 5V Arduino please use level shifter to shift from 5V TXD of Arduino to 3.3V RXD of this module. But you can direct connect 3.3V TXD of this module to RXD of Arduino because Arduino side can interpret the incoming 3.3V signal.
10. This module has the KEY pin, it is used for AT Command programming, please google“HC-05 AT Command” to find out more information from internet. I had verified and successfuly issue AT Command using the KEY pin at 3.3V logic level.
11. LED pin of this module is meant for driving a external LED for status indication purpose. LED pin defaults to high when bluetooth connected, and low when bluetooth disconnected. However you can reprogram it to the reverse way via AT commands. Some user reprogram it to reverse so that when bluetooth connected it is low and use it to act as DTR pin to reset Arduino for remote Arduino programming.
12. This module has no EN pin as in some other bluetooth module.
13. Open area transmission distance is not sure, i only verified the bluetooth connection is working with my tablet (with bluetooth) about 2 feet away from this module. But i think it should be similar to other bluetooth modules that use the same chipset which is said to work within 10 feet in open air. Figure is only for guidance only and actual working distance could be less.
14. After pairing provides a full duplex serial port that support 8 data bits and 1 stop bits and no parity, this is the most common communication format.
15. AT command reference manual will be send separately to buyer.
16. No schematics of the baseplate can be provided.</t>
  </si>
  <si>
    <t>https://www.amazon.com/DSD-TECH-HC-05-Bluetooth-Wireless/dp/B074GMQ6G3</t>
  </si>
  <si>
    <t>https://www.gme.cz/data/attachments/dsh.772-148.1.pdf</t>
  </si>
  <si>
    <t>Bluetooth 2.0 (hc-05)</t>
  </si>
  <si>
    <t>DSD TECH</t>
  </si>
  <si>
    <t>ZG-B28090W</t>
  </si>
  <si>
    <t>ID: 908621</t>
  </si>
  <si>
    <t>HC-05
Master and slave mode can be switched
Master role: have no function to remember the last paired salve device. It can be made paired to any slave device. In other words, just set AT+CMODE=1 when out of factory. If you want HC-05 to remember the last paired slave device address like HC-06, you can set AT+CMODE=0 after paired with the
Pairing: The master device can not only make pair with the specified Bluetooth address, like cell-phone, computer adapter, slave device, but also can search and make pair with the slave device automatically. Typical method: On some specific conditions, master device and slave device can make pair with each other automatically. (This is the default method.) other device. Please refer the command set of HC-05 for the details.
Multi-device communication: There is only point to point communication for modules, but the adapter can communicate with multi-modules.
AT Mode 1: After power on, it can enter the AT mode by triggering PIN34 with high level. Then the baud rate for setting AT command is equal to the baud rate in communication, for example: 9600. AT mode 2: First set the PIN34 as high level, or while on powering the module set the PIN34 to be high level, the Baud rate used here is 38400 bps. Notice: All AT commands can be operated only when the PIN34 is at high level. Only part of the AT commands can be used if PIN34 doesn’t keep the high level after entering to the AT mode. Through this kind of designing, set permissions for the module is left to the user’s external control circuit, that makes the application of HC-05 is very flexible.
During the process of communication, the module can enter to AT mode by setting PIN34 to be high level. By releasing PIN34, the module can go back to communication mode in which user can inquire some information dynamically. For example, to inquire the pairing is finished or not.
Default communication baud rate: 9600, 4800-1.3M are settable.
KEY: PIN34, for entering to the AT mode.
LED1: PIN31, indicator of Bluetooth mode. Slow flicker (1Hz) represents entering to the AT mode2, while fast flicker(2Hz) represents entering to the AT mode1 or during the communication pairing. Double flicker per second represents pairing is finished, the module is communicable. LED2: PIN32, before pairing is at low level, after the pairing is at high level. The using method of master and slaver’s indicator is the same. Notice: The PIN of LED1 and LED2 are connected with LED+.
Consumption: During the pairing, the current is fluctuant in the range of 30-40mA. The mean current is about 25mA. After paring, no matter processing communication or not, the current is 8mA. There is no sleep mode. This parameter is same for all the Bluetooth modules.
Reset: PIN11, active if it’s input low level. It can be suspended in using.
Level: Civil</t>
  </si>
  <si>
    <t>http://www.martyncurrey.com/arduino-with-hc-05-bluetooth-module-at-mode/</t>
  </si>
  <si>
    <t>Bluetooth 2.0 (v3 module dfrobot)</t>
  </si>
  <si>
    <t>TEL0026</t>
  </si>
  <si>
    <t>INTRODUCTION
DF-BluetoothV3 Bluetooth module uses a unique double-board design, it is beautiful and aim to prevent electrostatic damage to the module. It is designed to have 2 DC power input, wide voltage supply (3.5V ~ 8V) and 3.3V power supply, suitable for various applications. STATE LINK is indicated by a clear and bright LED which is used to display module status and connection status (STATE state: Search state (high 104ms 342ms 2.9Hz cycle flicker) connection status (high 104ms period 2s 0.5Hz flashing), LINK state: paired ). It has build-in on-board antenna which provides high quality signals.
DIP switch is designed to set the module status, LED Off to turn off the LINK light to enter power saving mode, AT Mode allows the module to enter AT command mode, AT commands can modify the baud rate and the master and slave mode.
This module can also be used as a pair which provides a transparent serial data communication.
This module has been tested and compatible with most Bluetooth adapter in the market (Bluetooth dongle, including laptops and mobile phones).
This module has been tested and compatible with Android Phones.
SPECIFICATION
The Bluetooth chip: CSR BC417143
Bluetooth protocol: Bluetooth Specification v2.0 + EDR
USB Protocol: USB v1.1/2.0
Operating frequency: 2.4 ~ 2.48GHz unlicensed ISM band
Modulation: GFSK (Gaussian Frequency Shift Keying)
Transmit Power: ≤ 4dBm, Class 2
Transmission distance: 20 ~ 30m in free space
Sensitivity: ≤-84dBm at 0.1% BER
Transfer rate: Asynchronous: 2.1Mbps (Max) / 160 kbps; Synchronous: 1Mbps/1Mbps
Safety features: Authentication and encryption
Support profiles: Bluetooth serial port
Serial port baud rate: 4800 ~ 1382400 / N / 8 / 1 default: 9600
LED indicator: STATE state: Search state (high 104ms 342ms 2.9Hz cycle flicker) connection status (high 104ms cycle 2s 0.5Hz flashing), LINK Status: Always after match
Input Voltage: +3.5 V ~ +8 V DC and 3.3V DC/50mA
Working temperature: -20 ℃ ~ +55 ℃
Module Size: 40 × 20 × 13mm(1.6x0.8x0.5'')</t>
  </si>
  <si>
    <t>https://www.dfrobot.com/product-360.html</t>
  </si>
  <si>
    <t>https://www.dfrobot.com/wiki/index.php/DF-BluetoothV3_Bluetooth_module_(SKU:TEL0026)</t>
  </si>
  <si>
    <t>Bluno Nano</t>
  </si>
  <si>
    <t>DFR0296</t>
  </si>
  <si>
    <t>Here comes the second member in DFRobot Bluno family, the Bluno Nano. Came in a size of a gum, the Bluno Nano is perfect for BLE projects with limited space or weight.
Everything is getting smart now: wristbands and watches monitor your daily behaviours and become social; phone-controlled camera add-ons move and take shots as you like; smart gardens grow virtually in your ipad and sharing is made easy... The Bluetooth Low Energy technology has made it easy and achievable. It is exciting to see more and more smart gadgets poping out, but, isn't building own smart device and solving your own problems even cooler?
DFRobot's Bluno family is first of its kind in intergrating BT 4.0(BLE) module into Arduino Uno, making it an ideal prototyping platform for developers to go wireless. You will be able to develope your own smart bracelet , smart pedometer and more. Through the low- power Bluetooth 4.0 technology, real-time low energy communication can be made really easy.
Bluno Nano also integrates a TI CC2540 BT 4.0 chip with the Arduino UNO development board. It allows wireless programming via BLE, supports Bluetooth HID, supports AT command to config the BLE, and you can upgrade BLE firmware easily. Bluno is also compatible with all Arduino Uno pins which means any project made with Uno can directly go wireless! Whatsmore, we also developed the App for the Bluno (both Android and IOS), and they are completely opensource, so that you can modify and develope your own hardware-software platform.
Note: For expanding I/O ports, the Bluno Nano is compatible with all Arduino-Nano-compatible expansion shields. If you want to use Bluno Nano via other expansion shields, some extra wirings will be needed.
Version patch
v1.3 - Improve the design of antenna to support up to 50m BLE communication by two Bluno nano</t>
  </si>
  <si>
    <t>https://www.dfrobot.com/index.php?route=product/product&amp;product_id=1122&amp;search=bluno+nano&amp;description=true</t>
  </si>
  <si>
    <t>https://www.dfrobot.com/wiki/index.php/Bluno_Nano_SKU:DFR0296</t>
  </si>
  <si>
    <t>Breakout Board for Electret Microphone</t>
  </si>
  <si>
    <t>SEN0045</t>
  </si>
  <si>
    <t>Ready to add audio to your next project? This small breakout board couples a small electret microphone with a 100x opamp to amplify the sounds of voice, door knocks, etc loud enough to be picked up by a microcontroller's Analog to Digital converter. Unit comes fully assembled as shown. Works from 2.7V up to 5.5V.</t>
  </si>
  <si>
    <t>https://www.dfrobot.com/index.php?route=product/product&amp;product_id=254&amp;search=microphone&amp;description=true&amp;category_id=48#.VtjqKvl97IW</t>
  </si>
  <si>
    <t>(still available) http://www.ti.com/lit/ds/symlink/opa344.pdf</t>
  </si>
  <si>
    <t>CN6009 DC-DC Boost Power Regulator Module</t>
  </si>
  <si>
    <t>CN6009</t>
  </si>
  <si>
    <t>The XL6009 DC / DC step-up voltage stabilizer is assembled as a module based on the XL6009 chip. The board has a tuning, a lot of revolving resistor for accurately setting the output voltage. The converter increases the input DC voltage from 3 to 32V with an output voltage regulator in the range from 5 to 35V. This converter of modular type can be used as a small power supply, battery charger, power a variety of electronic devices. Such a converter is a good solution for powering circuits with a greater difference between the input and stabilized voltage (voltage drop). The module has low current consumption and low heat generation. To connect the input and output voltage, the converter has two terminals of the following purpose:
 IN + and IN-: input voltage 3 - 32 V
 OUT + and OUT-: output voltage 5 - 35 V</t>
  </si>
  <si>
    <t>https://www.amazon.com/Regulator-Adjustable-Current-Inverters-Converters/dp/B07QG9HCVP</t>
  </si>
  <si>
    <t>https://www.youtube.com/watch?v=SwXCbHoR9w4</t>
  </si>
  <si>
    <t>Cheapduino</t>
  </si>
  <si>
    <t>DFR0236</t>
  </si>
  <si>
    <t>Introduction
CheapDuino is the most cheapest Arduino compatible processor in the world. It's aimed to supply a low cost processor for the students and DIYers from second and third world countries.The price for each cheapDuino controller is almost 1/5 price of the Arduino UNO. So it's also suitable for you to DIY custom project,workshop,gift for friend,E-Textiles and education usage.
Specification
Working voltage: 3~5 volts
Recommended power supply: 5v
Microctonroller: Atmel AVR ATmega8
bootloader(Board option in Arduino IDE): Arduino NG / w ATmega8
3 digital pins, 3 analog pins with easy-to-solder hexagonal pads
Integrate 3 pwm pins,I2C interface and UART interface
Suitable for workshop,education usage and DIY custom projects
Low cost Arduino compatible controller
Designed for the students and DIYers from second and third world countries
Dimensions: 2cm x 2cm x 0.2cm
Pinout Diagram
Connection Diagram
Note:
When plugin the fpc programming cable to DFRobot FPC programmer and cheapDuino, please the blue side facing upward.</t>
  </si>
  <si>
    <t>https://www.dfrobot.com/product-899.html</t>
  </si>
  <si>
    <t>https://www.dfrobot.com/wiki/index.php/CheapDuino_(SKU:DFR0236)</t>
  </si>
  <si>
    <t>1. 5 x CheapDuino
 2. 2 x DFRobot standard 10p fpc programming cable
 3. 1 x FPC programmer adapter</t>
  </si>
  <si>
    <t>Collision Sensor</t>
  </si>
  <si>
    <t>Have you ever been bothered for detecting simple collisions with complex algorithm with an acceleration sensor? The collision sensor is here to simplify the process,. It's also omni directional, stable, and sensitive.</t>
  </si>
  <si>
    <t>https://www.seeedstudio.com/Grove-Collision-Sensor-p-1132.html</t>
  </si>
  <si>
    <t>http://wiki.seeedstudio.com/Grove-Collision_Sensor/</t>
  </si>
  <si>
    <t>Color Sensor Module</t>
  </si>
  <si>
    <t>Open Impulse</t>
  </si>
  <si>
    <t>CQY19540492866</t>
  </si>
  <si>
    <t>Overview
This module is based on the TCS3200 chip, an upgraded version of the TCS230, which is a programmable color light to frequency converter, making it ideal for adding color sensing capabilities to your new project.
This module can detect the color of the objects even when placed in the dark.
Specifications
Chip: TCS3200
Power Supply: 3 V to 5 V
Best Detection Distance: 1 cm</t>
  </si>
  <si>
    <t>https://www.openimpulse.com/blog/products-page/product-category/tcs230-tcs3200-color-sensor-module/</t>
  </si>
  <si>
    <t>http://www.openimpulse.com/blog/wp-content/uploads/wpsc/downloadables/TCS3200-Color-Light-to-Frequency-Converter-Datasheet.pdf</t>
  </si>
  <si>
    <t>Crazyer Makey Makey</t>
  </si>
  <si>
    <t>Makey Makey</t>
  </si>
  <si>
    <t>Original Kit - Everything you need to get started all in our classic green box. Includes: Makey Makey, USB Cable, 7 Alligator Clips, 6 connector wires, illustrated instruction guide, just-for-fun stickers.</t>
  </si>
  <si>
    <t>https://makeymakey.com/products/makey-makey-kit</t>
  </si>
  <si>
    <t>https://makeymakey.com/</t>
  </si>
  <si>
    <t>DC framework miniature solenoid</t>
  </si>
  <si>
    <t>VL-0063</t>
  </si>
  <si>
    <t>Description
This 14.8-Volt DC framework miniature solenoid is for instantaneous power work and great for projects! These types of solenoid are often used for small automation system,can be used as a remote control etc. However, they work great for almost any project requiring a DC solenoid.
Features
Easily fixed and connected
Low friction to ensure high efficiency and extend the life of
Simple and reliable design
Application Ideas
Vending machines, ticket vending machines,money exchange machine
Office equipment: fax machines, punch card machines, copiers, typewriters, cash registers, plotters
Transport equipment: automatic door locks, safety belt lock, automotive solenoid valve, parking facilities
Appliances: tape recorder, video recorder, keyboard, automatic knitting machine, karaoke machine
Other: packaging machine, robot, farming equipment, stamping equipment, alarm, water solenoid valve
Operating conditions
Operation temperature: -5°C to 40°C , the solenoid valve will not solidification.
Operating humidity: 45% to 85%, the solenoid valve will not solidification.
Storage temperature: -40°C to 75°C in between, the solenoid valve will not solidification.
Storage Humidity: 0% to 95%, the solenoid valve will not solidification.</t>
  </si>
  <si>
    <t>https://www.seeedstudio.com/DC-framework-miniature-solenoid-VL-0063-p-1049.html</t>
  </si>
  <si>
    <t>http://wiki.seeedstudio.com/DC_framework_miniature_solenoid_VL-0063/</t>
  </si>
  <si>
    <t>DFPlayer - A Mini MP3 Player For Arduino</t>
  </si>
  <si>
    <t>DFR0299</t>
  </si>
  <si>
    <t>INTRODUCTION
Sing for the moment! The DFPlayer Mini is a small and low cost MP3 module player with an simplified output directly to the speaker. The module can be used as a stand alone module with attached battery, speaker and push buttons or used in combination with an Arduino UNO or any other with RX/TX capabilities. 
The DFPlayer perfectly integrates hard decoding module, which supports common audio formats such as MP3, WAV and WMA. Besides, it also supports TF card with FAT16, FAT32 file system. Through a simple serial port, you can play the designated music without any other tedious underlying operations.</t>
  </si>
  <si>
    <t>https://www.dfrobot.com/product-1121.html</t>
  </si>
  <si>
    <t>https://wiki.dfrobot.com/DFPlayer_Mini_SKU_DFR0299</t>
  </si>
  <si>
    <t>DFRduino Nano</t>
  </si>
  <si>
    <t>DFR0010</t>
  </si>
  <si>
    <t>The DFRduino Nano USB Microcontroller V3.1 (ATMega 328) is a breadboard ready version of the Arduino mini with integrated USB. The Nano has everything that the Diecimila has (electronically) with more analog input pins and an on-board +5V AREF jumper. The Nano automatically senses and switches to the higher power supply, so there is no need for a power select jumper.
The nano's pin layout works well with the Mini or the Basic Stamp (TX, RX, ATN, GND on one top, power and ground on the other). The DFRobot DFRduino Nano USB Microcontroller V3.1 (ATMega 328) can be powered via the mini-B USB connection, 6-20V unregulated external power supply (pin 30), or 5V regulated external power supply (pin 27). The power source is automatically selected to the highest voltage source.</t>
  </si>
  <si>
    <t>https://www.dfrobot.com/product-67.html#.VukXF-J97IU</t>
  </si>
  <si>
    <t>https://wiki.dfrobot.com/Arduino_Nano_328__SKU__DFR0010_</t>
  </si>
  <si>
    <t>DFRduino Pro Mini V1.3</t>
  </si>
  <si>
    <t>DFR0159</t>
  </si>
  <si>
    <t>The 5V DFduino Pro Mini V1.3(Arduino Pro Mini Compatible)  is a microcontroller board based on the ATmega328.It is a 5V DFduino running the 16MHz bootloader (select 'Arduino Duemilanove w/ 328' within the Arduino software).
It is an advance version of offical Arduino Pro Mini. The DFRduino Pro mini has 8 analog inputs compared with offical 6.  The rest bits are exactly the same.
It has 14 digital input/output pins (of which 6 can be used as PWM outputs), 8 analog inputs, an on-board resonator, a reset button, and holes for mounting pin headers. A six pin header can be connected to an FTDI cable or DFRobot breakout board to provide USB power and communication to the board.
The DFRduino Pro Mini is intended for semi-permanent installation in objects or exhibitions. The board comes without pre-mounted headers, allowing the use of various types of connectors or direct soldering of wires. The pin layout is compatible with the Arduino Mini.</t>
  </si>
  <si>
    <t>https://www.dfrobot.com/product-696.html#.VukVTOJ97IU</t>
  </si>
  <si>
    <t>https://www.arduino.cc/en/Guide/ArduinoProMini</t>
  </si>
  <si>
    <t>DFRobot Mega 2560</t>
  </si>
  <si>
    <t>DFR0191</t>
  </si>
  <si>
    <t>NEW VERSION! This is the upgraded DFRduino Mega 2560 V3.0 which is now fully compatible with Arduino Mega 2560 R3. The Arduino Mega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Connect it to a computer with a USB cable or power it with a AC-to-DC adapter or battery to get started. The Mega is compatible with most shields designed for the Arduino Duemilanove, Diecimila or Uno.</t>
  </si>
  <si>
    <t>https://www.dfrobot.com/index.php?route=product/product&amp;product_id=655&amp;search=dfr0191&amp;description=true&amp;category_id=48</t>
  </si>
  <si>
    <t>1. Schematics: https://github.com/Strictus/DFRobot/raw/master/DFR0191/%5BDFR0191%5DDFRduino%20Mega2560(V3.2)-SCH.pdf
2. Guide: https://docs.arduino.cc/hardware/mega-2560/</t>
  </si>
  <si>
    <t>DMX Shield for Arduino (WL0)</t>
  </si>
  <si>
    <t>DFR0260</t>
  </si>
  <si>
    <t>INTRODUCTION
The Arduino DMX shield is an add-on (or "shield") for the Arduino. It is an easy way to use the Arduino as a DMX-Master device, just by adding the DMX-shield on the top of the Arduino.
This arduino DMX / RDM Shield is a low cost high quality solution that allows you to connect your Arduino driven artwork into DMX512 networks. The shield is populated with high quality NEUTRIK XLR 3pin Connectors (1x male and 1x female). The MAX485 based shield can be used as DMX Master, Slave and as RDM transponder.A unique RDM device id will be handed out from out range to you as well, this will make your device worldwide unique. 
The following settings are configurable via the onboard jumpers:
Send data via TX or Digital pin 4
Receive data via RX or Digital pin 3
Hardware slave mode or Software Controlled Slave/Master via Digital pin 2 (Required for RDM)
Enable / Disable shield 
In case you have the shield configured to use the RX and TX pins you have to disable the shield before you can upload your new sketch onto the Arduino board. This jumper allows you to disable the shield without disconnecting it from the Arduino board which saves time.</t>
  </si>
  <si>
    <t>https://www.dfrobot.com/product-984.html</t>
  </si>
  <si>
    <t>https://playground.arduino.cc/DMX/DMXShield/</t>
  </si>
  <si>
    <t>DSO Nano v3</t>
  </si>
  <si>
    <t>The DSO Nano V3 is a pocket-size compatible 32bit digital storage oscilloscope. Based on ARM -M3, it’s equipped with 320*240 color display, SD card, USB port and recharging function. It’s compact, simple to operate; meets the basic demands of school lab, electric furniture repairment and electric engineering.
This is a updated and cool version of DSO Nano which features a firmware and a embedded 2 Mbyte storage chip instead of micro SD card slot. The documents of this version in detail is on this page, please refer to it.
NOTE：For DSO Nano with SD card slot, it is not available now. If you get one from our distributers’ stock, please click here(http://seeedstudio.com/wiki/DSO_Nano_v3) to check the document.
Updates in v3:
V3 used a new firmware with user-friendly interface, easier to operate
Upgraded firmware via virtual disk
Added build-in 2Mbyte storage chip instead of micro SD card slot
Black metal shell
Features
Portable and lightweight
Color display
Waveform storage and playback
6 triggering modes
200Khz Analog Bandwidth
Complete measurement markers and signal characteristics
Built-in Signal Generator
Accessories available
Open Source
Specifications
Display: 2.8’’ color TFT LCD
Display Resolution: 320x240 Display Colors 65K
Analog Broadband: 0 ~ 200kHz
Max. Sampling Rate: 1Msps 12 bit
Sampling Storage Depth: 4096 points
Transverse Sensitivity: 1uS/Div~10S/Div(1-2-5 stepping)
Vertical Sensitivity: 10mv/Div~10V/Div(x1 probe) 0.5V/Div~10V/Div(x10 probe)
Input Resistance: &gt;500KΩ
Max. Input Voltage: 80Vpp（x1 probe）400Vpp(x10 probe)
Coupling Mode: DC
Triggering Mode: Auto，Normal，Single，None
Auto Measurement: Frequency, cycle, duty, Vpp, Vram, Vavg, DC voltage; Vertical Precise Measurement Cursor; Horizontal Precise Measurement Cursor; Rising/Falling Edge Trigger; Triggering Cursor; Triggering Sensitivity Cursor; Hold/Run
Inbuilt Test Signal: 10Hz~1MHz(1-2-5 stepping)
Waveform Storage: build-in 2Mbyte
PC Connection Interface: Connection through USB
Recharging Method: Recharging through USB interface
Dimensions:105mm x 53mm x 8mm
 </t>
  </si>
  <si>
    <t>https://www.seeedstudio.com/DSO-Nano-v3-p-1358.html</t>
  </si>
  <si>
    <t>https://www.seeedstudio.com/document/pdf/DSO%20Nano%20V3%20User%20Manual%202.pdf</t>
  </si>
  <si>
    <t>1 x DSO Nano
 1 x Metal Stand
 2 x Probe cable</t>
  </si>
  <si>
    <t>DSO Quad-Aluminium Alloy Black</t>
  </si>
  <si>
    <t>Quad - 4</t>
  </si>
  <si>
    <t>DSO Quad is a pocket size 4 channel digital oscilloscope for common electronic engineering tasks. It's based on ARM cortex M3 (STM32F103VCT6) 32 bits platform, providing 72MS/s sampling rate with integrated FPGA and high speed ADC. Internal 2MB USB disk could be used to store waveform, user application and upgrade firmware.</t>
  </si>
  <si>
    <t>https://web.archive.org/web/20180713012602/https://www.seeedstudio.com/dso-quad-4-channel-digital-storage-oscilloscope-p-736.html</t>
  </si>
  <si>
    <t>https://web.archive.org/web/20180502071202/http://wiki.seeedstudio.com:80/DSO_Quad/</t>
  </si>
  <si>
    <t>1 x DSO Quad
 2 x Mueller mcx oscilloscope probe
 2 x Digital probe 
 1 x Screwdriver</t>
  </si>
  <si>
    <t>Differential Amplifier</t>
  </si>
  <si>
    <t>Find setting up an amplifier IC on the breadboard a troublesome and totally no-need-to-repeat job? This Grove module can save you clutter to settle up such an IC by integrating the whole operating circuit. It's designed for precise differential-input amplification. Input the differential signals of your sensor to this module through the male pins, then your Arduino will get a precisely amplified output from the Grove interface. The gain scale factor is selectable. You can get a 304 times or 971 times amplification via a switch on the board.
Features
High amplifying precision
Selectable scale factor
Can be conveniently read by Arduino
Strong input protection: ±40V
Application Ideas
Sensor signal amplifier
Signal comparison
General purpose amplification</t>
  </si>
  <si>
    <t>https://www.seeedstudio.com/Grove-Differential-Amplifier-p-1284.html</t>
  </si>
  <si>
    <t>http://wiki.seeedstudio.com/Grove-Differential_Amplifier_v1.2/</t>
  </si>
  <si>
    <t>Digispark Attiny85</t>
  </si>
  <si>
    <t>Digispark Kickstarter</t>
  </si>
  <si>
    <t>Digispark is a microcontroller board which has ATTINY 85 MCU as its heart and running with 16.5Mhz frequency with 8KB of memory and have 5 GPIO pins, this MCU board is cheapest and smallest Arduino Board available in the market good for wearables and small projects.</t>
  </si>
  <si>
    <t>https://www.ebay.com.au/itm/204973293933?chn=ps&amp;_ul=AU&amp;mkevt=1&amp;mkcid=28&amp;google_free_listing_action=view_item&amp;srsltid=AfmBOooTsELExFPXMDxek03YsJznFi_b_OjELTyxbwnmVreLwLvyzCey--c</t>
  </si>
  <si>
    <t>https://www.instructables.com/id/Digispark-Attiny-85-With-Arduino-IDE/</t>
  </si>
  <si>
    <t>Digital Light Sensor</t>
  </si>
  <si>
    <t>This module is based on the I2C light-to-digital converter TSL2561 to transform light intensity to a digital signal. Different from traditional analog light sensor, as Grove - Light Sensor(http://www.seeedstudio.com/depot/grove-light-sensorp-p-1253.html?cPath=144_148), this digital module features a selectable light spectrum range due to its dual light sensitive diodes: infrared and full spectrum.
You can switch between three detection modes to take your readings. They are infrared mode, full spectrum and human visible mode. When running under the human visible mode, this sensor will give you readings just close to your eye feelings.
Features
Selectable detection modes
high resolution 16-Bit digital output at 400 kHz I2C Fast-Mode
Wide dynamic range: 0.1 - 40,000 LUX
Wide operating temperature range: -40°C to 85°C
Programmable interrupt function with User-Defined Upper and lower threshold settings
Application Ideas
Ambient light sensing
Backlighting control for display panel
Keyboard illumination control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</si>
  <si>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https://www.seeedstudio.com/Grove-Digital-Light-Sensor-p-1281.html</t>
  </si>
  <si>
    <t>http://wiki.seeedstudio.com/Grove-Digital_Light_Sensor/</t>
  </si>
  <si>
    <t>Dreamer Nano</t>
  </si>
  <si>
    <t>DFR0213</t>
  </si>
  <si>
    <t>The Dreamer Nano V4.0 is a surface mount breadboard embedded version of the ATMEGA 32U4 with integrated Micro USB. It has everything that Leonardo has (electrically).Physically, it is just missing power jack to save space.
Using the ATmega32U4 as its sole microcontroller allows it to be cheaper and simpler. Also, because the 32U4 is handling the USB directly, code libraries are available which allow the board to emulate a computer keyboard, mouse, and more using the USB-HID protocol!</t>
  </si>
  <si>
    <t>https://www.dfrobot.com/product-786.html#.VukUZeJ97IU</t>
  </si>
  <si>
    <t>https://www.dfrobot.com/wiki/index.php/Dreamer_Nano_V4.0_(DFR0213)</t>
  </si>
  <si>
    <t>Dry Reed Relay</t>
  </si>
  <si>
    <t>The Grove-Dry-Reed Relay is a relay module which works through magnetizing the vibration reed via the current in the coils. Compared to electromagnetic relays, the contacts completely sealed is the biggest feature of the Dry-Reed Relay. Besides, it features simplicity in construct, compactness, fast speed and long life, which make it widely applied in many fields such as microelectronic detection, Automatic Control etc.
Features
Grove Interface
Compact
Switch faster
High sensitivity
Good stability
Long contact life
Contact fully sealed
For all Grove users (especially beginners), we provide you guidance PDF documents. Please download and read through Preface - Getting Started and Introduction to Grove before your using of the product.</t>
  </si>
  <si>
    <t>https://www.seeedstudio.com/Grove-Dry-Reed-Relay-p-1412.html</t>
  </si>
  <si>
    <t>http://wiki.seeedstudio.com/Grove-Dry-Reed_Relay/</t>
  </si>
  <si>
    <t>Dust Sensor</t>
  </si>
  <si>
    <t>This Dust Sensor measures the Particulate Matter level in air by counting the Lo Pulse Occupancy time(LPO time) in given time unit. LPO time is in proportion to PM concentration. This sensor can provide you pretty reliable data for your PM2.5 project or air purifier system because it's still responsive to particulates whose diameter is 1um.</t>
  </si>
  <si>
    <t>https://www.seeedstudio.com/Grove-Dust-Sensor-PPD42N-p-1050.html</t>
  </si>
  <si>
    <t>http://wiki.seeedstudio.com/Grove-Dust_Sensor/</t>
  </si>
  <si>
    <t>ECG Electrode</t>
  </si>
  <si>
    <t>The standard 12-lead ECG records potential differences between prescribed sites on the body surface that vary during the cardiac cycle; it reflects differences in transmembrane voltages in myocardial cells that occur during depolarization and repolarization within each cycle.</t>
  </si>
  <si>
    <t>(alternative brand) https://hs.nisshamedical.com/en/catalog/electrodes/india-electrode-z05mc-5/
Note: there are many types of different sizes and specifications for ECG electrodes, and the link is only one of them.</t>
  </si>
  <si>
    <t>(alternative brand) https://hs.nisshamedical.com/globalassets/specsheets/electrodes/zbrand_6502684v.pdf</t>
  </si>
  <si>
    <t>EL Escudo Dos</t>
  </si>
  <si>
    <t>Sparkfun</t>
  </si>
  <si>
    <t>DFR0214</t>
  </si>
  <si>
    <t>INTRODUCTION
We've heard you, and made a number of improvements to our EL Shield. The new version adds zero-crossing optoisolated triacs for noise-free operation and full isolation between the AC and DC sides, and includes a 1.5A adjustable linear regulator to supply regulated DC to an external inverter (not included).
EL Escudo Dos is an Arduino shield for controlling up to eight strands of electroluminescent wire. EL wire is flexible plastic cord that glows brightly when high-voltage AC is applied to it. It's available in numerous colors (see the related products below), runs cool, and requires very little current, but can be difficult to work with because of the high-voltage requirements. The El Escudo Dos contains circuitry to safely switch high-voltage AC on and off, allowing you to create animated displays or whatever else your imagination can come up with.
In addition to this shield, you will need Arduino headers (see the related products below), an inverter (a component that generates the high-voltage AC needed by EL wire), and the EL wire itself. SparkFun carries two inverters, a 3V-input version that can drive a few feet of EL wire, and a 12V-input version capable of driving dozens of feet of EL wire. Choose the one appropriate to your power source and driving requirements. The shield's built-in regulator comes preset to 3.3V, but can be set to any voltage by changing two resistors, or bypassed with a solder jumper to send the Arduino's RAW voltage directly to the inverter (perfect for 12V setups!). See the tutorial below.
Nate has used EL wire to make amazing interactive costumes; check out his Heartbeat Straitjacket and demo video.</t>
  </si>
  <si>
    <t>https://www.dfrobot.com/product-776.html</t>
  </si>
  <si>
    <t>https://learn.sparkfun.com/tutorials/el-sequencerescudo-dos-hookup-guide
(Video) https://www.youtube.com/watch?v=mRfUrXcfNEQ&amp;t=266s</t>
  </si>
  <si>
    <t>EMG Detector</t>
  </si>
  <si>
    <t>EMG detector is a bridge connects human body and electrical, the sensor gathers small muscle signal then process with 2th amplify and filter, the output signal can be recognized by Arduino. You can add this signal into your control system. Note: The sensor cannot be used for medical purposes.
In standby mode, the output voltage is 1.5V. When detect muscle active, the output signal rise up, the maximum voltage is 3.3V. You can use this sensor in 3.3V or 5V system.
Features: 
Grove Compatible
3.5mm Connector
6 Disposable Surface Electrodes
Power supply voltage: 3.3V-5V
1000mm Cable Leads
No additional power supply
Move 
When finish downloading demo code, it'll take about 5s to initialize, you should keep static when initializing.
You can see that when initializing, the Led Bar will go form level 10 to level 0. When Led Bar All off, you can move now.
When you are moving, you can find that the level of Led Bar will change.</t>
  </si>
  <si>
    <t>https://www.seeedstudio.com/Grove-EMG-Detector-p-1737.html</t>
  </si>
  <si>
    <t>http://wiki.seeedstudio.com/Grove-EMG_Detector/</t>
  </si>
  <si>
    <t>ESP8266 Wifi Module</t>
  </si>
  <si>
    <t>The ESP8266 WiFi Module is a self contained SOC with integrated TCP/IP protocol stack that can give any microcontroller access to your WiFi network. The ESP8266 is capable of either hosting an application or offloading all WiFi networking functions from another application processor. Each ESP8266 module comes pre-programmed with an AT command set firmware, meaning, you can simply hook this up to your Arduino device and get about as much WiFi-ability as a WiFi Shield offers (and that's just out of the box)! The ESP8266 module is an extremely cost effective board with a huge, and ever growing, community.
 This module has a powerful enough on-board processing and storage capability that allows it to be integrated with the sensors and other application specific devices through its GPIOs with minimal development up-front and minimal loading during runtime. Its high degree of on-chip integration allows for minimal external circuitry, including the front-end module, is designed to occupy minimal PCB area. The ESP8266 supports APSD for VoIP applications and Bluetooth co-existance interfaces, it contains a self-calibrated RF allowing it to work under all operating conditions, and requires no external RF parts.
 There is an almost limitless fountain of information available for the ESP8266, all of which has been provided by amazing community support. In the Documents section below you will find many resources to aid you in using the ESP8266, even instructions on how to transform this module into an IoT (Internet of Things) solution!</t>
  </si>
  <si>
    <t>https://www.sparkfun.com/products/17146</t>
  </si>
  <si>
    <t>https://maker.pro/esp8266/tutorial/esp8266-tutorial-how-to-control-anything-from-the-internet</t>
  </si>
  <si>
    <t>Ear Clip Heart Rate Sensor</t>
  </si>
  <si>
    <t>Heart rate ear clip kit contain a ear clip and a receiver module. The heart rate measure kit can be used to monitor heart rate of patient and athlete. The result can be displayed on a screen via the serial port and can be saved for analysis. The entire system has a high sensitivity, low power consumption and is very portable.
Features
Low power consumption
Wide power supply range: DC 3~5V
Convenient to use
High sensitivity
Fully RoHS compliant</t>
  </si>
  <si>
    <t>https://www.seeedstudio.com/Grove-Ear-clip-Heart-Rate-Sensor-p-1116.html</t>
  </si>
  <si>
    <t>http://wiki.seeedstudio.com/Grove-Ear-clip_Heart_Rate_Sensor/</t>
  </si>
  <si>
    <t>Ecil Rotary Encoder Module</t>
  </si>
  <si>
    <t>SEN0235</t>
  </si>
  <si>
    <t>The DFRobot 360 degree rotary encoder module is based and designed on the EC11 rotary encoder button. The module has three signal terminals: terminals A &amp; B are encoder output; terminal C is the button signal output. It is quite suitable for applications such as a volume knob and varying lighting voltage. The rotary encoder module comes with XH2.54 bonding pad, easy to use in prototyping projects such as automotive electronics, multimedia speakers, instrumentation, smart home and other fields.</t>
  </si>
  <si>
    <t>https://www.dfrobot.com/product-1611.html</t>
  </si>
  <si>
    <t>https://www.dfrobot.com/wiki/index.php/EC11_Rotary_Encoder_Module_SKU:_SEN0235</t>
  </si>
  <si>
    <t>Electricity Sensor</t>
  </si>
  <si>
    <t>Description
The Electricity sensor module is based on the TA12-200 current transformer which can change large alternating current into a small amplitude. You can use it to test large alternating current upto 5A.
Features
Grove compatible interface
Maximum 5A input
High accuracy
Small size
Applications
Alternating current measurement
Device condition monitoring
For all Grove users (especially beginners), we provide you guidance PDF documents. Please download and read through Preface - Getting Started and Introduction to Grove before your using of the product.</t>
  </si>
  <si>
    <t>https://www.seeedstudio.com/Grove-Electricity-Sensor-p-777.html</t>
  </si>
  <si>
    <t>http://wiki.seeedstudio.com/Grove-Electricity_Sensor/</t>
  </si>
  <si>
    <t>Electromagnet</t>
  </si>
  <si>
    <t>Description
An electromagnet is a type of magnet in which the magnetic field is produced by electric current. An electric current flowing in a wire creates a magnetic field around the wire, due to Ampere's law(see drawing below). To concentrate the magnetic field, in an electromagnet the wire is wound into a coil with many turns of wire lying side by side. The magnetic field of all the turns of wire passes through the center of the coil, creating a strong magnetic field there. Grove - Electromagnet can shuck 1KG weight and hold on. it easy to use, to learn electromagnet principle.
Features 
Grove shape
1KG peak suction
Low standby current
Specification 
Working Voltage ：DC 3.3/5V
Working Current ： 400mA
Standby current ： 200uA
Load Weight： 1KG</t>
  </si>
  <si>
    <t>https://www.seeedstudio.com/Grove-Electromagnet-p-1820.html</t>
  </si>
  <si>
    <t>http://wiki.seeedstudio.com/Grove-Electromagnet/</t>
  </si>
  <si>
    <t>Emic 2 Text-to-Speech Module</t>
  </si>
  <si>
    <t>Parallax</t>
  </si>
  <si>
    <t>Give your project a voice! Designed in conjunction with Grand Idea Studio(http://www.grandideastudio.com/), the Emic 2 Text-to-Speech Module is a multi-language voice synthesizer that converts a stream of digital text into natural sounding speech. Its simple command-based interface makes it easy to integrate into any embedded system.
Key Features: 
High-quality speech synthesis for English and Spanish languages
Nine pre-defined voice styles comprising male, female, and child
Dynamic control of speech and voice characteristics, including pitch, speaking rate, and word emphasis
Industry-standard DECtalk text-to-speech synthesizer engine (5.0.E1)
Application Ideas:   
Reading Internet-based data streams (such as e-mails or Twitter feeds)
Conveying status or sensor results from robots, scientific equipment, or industrial machinery
Language learning or speech aids for educational environments</t>
  </si>
  <si>
    <t>https://www.parallax.com/product/30016</t>
  </si>
  <si>
    <t>https://www.parallax.com/package/emic-2-text-to-speech-module-downloads/</t>
  </si>
  <si>
    <t>Encoder</t>
  </si>
  <si>
    <t>This module is an incremental rotary encoder. It encodes the rotation signal from the axis and output the signal by electronic pulse. The Grove – Encoder is one of the Grove series and has a standard Grove interface.
When you need to add a rotary knob to your project, for example a volume knob for a speaker, a selection panel or a digital input, this will be your first choice.
Note:
It is able to generate another signal when it’s being pressed down. However due to the limitation of the number of Grove signal cable, the module is made without output of this signal.
Features
Incremental encoder
Grove Interface.
360 degree rotary
Specification
Voltage: 4.5V~5.5V
Current: 10mA~30mA
Dimension: 20*20mm
Net Weight: 12g</t>
  </si>
  <si>
    <t>https://web.archive.org/web/20170919123802/https://www.seeedstudio.com/Grove-Encoder-p-1352.html</t>
  </si>
  <si>
    <t>http://wiki.seeedstudio.com/Grove-Encoder/</t>
  </si>
  <si>
    <t>Energy Shield</t>
  </si>
  <si>
    <t>Energy Shield is a LiPo battery based power shield that keeps your project alive. It keeps its battery charged whenever an available power source exists. It accepts a wide range of power sources, from common solar cells via JST connector and USB via USB port on microcontroller, to 9V and 12V DC adapters via DC Jack on your Arduino. Meanwhile it can not only provide power for your Arduino project, with a standard USB port populated on the shield, it’s also capable of rescuing your mobile electric devices from dying batteries, such as mobile phone, mp3 and tablet.</t>
  </si>
  <si>
    <t>https://www.seeedstudio.com/Energy-Shield-p-1373.html</t>
  </si>
  <si>
    <t>http://wiki.seeedstudio.com/Energy_Shield/</t>
  </si>
  <si>
    <t>Espressif ESP32 Development Board - Developer Edition</t>
  </si>
  <si>
    <t>Espressif</t>
  </si>
  <si>
    <t>ESP32-DevKitC-32D-F</t>
  </si>
  <si>
    <t>DESCRIPTION
The ESP8266 started a small revolution by bringing WiFi to a small and cheap package that also had enough processing power and enough pins to get small things done. Now get ready to take your bite-sized WiFi capabilities to the next level with the ESP32 Development Board!
The development board breaks out all the module’s pins to 0.1″ headers and provides a CP2102 USB-TTL serial adapter, programming and reset buttons, and a power regulator to supply the ESP32 with a stable 3.3 V. Espressif doubled-down on the CPU resources for the ESP32 with a dual core, running at 160MHz and tons more pins and peripherals.
Please note: The ESP32 is still targeted to developers. Not all of the peripherals are fully documented with example code, and there are some bugs still being found and fixed. We got many sensors and displays working under Arduino IDE, so you can expect things like I2C and SPI and analog reads to work. But other elements are still under development. This board is designed for use with the Tensilica toolchain (ESP IDF) so we recommend that for better hardware-support coverage.</t>
  </si>
  <si>
    <t>https://www.adafruit.com/product/3269</t>
  </si>
  <si>
    <t>https://cdn-shop.adafruit.com/product-files/3269/esp32_technical_reference_manual_en_0.pdf</t>
  </si>
  <si>
    <t>Ethernet Shield (R3)</t>
  </si>
  <si>
    <t>A000072</t>
  </si>
  <si>
    <t>Overview
NOTE: this product is currently retired and the documentation will not be kept up-to-date
The Arduino Ethernet Shield connects your Arduino to the internet in mere minutes. Just plug this module onto your Arduino board, connect it to your network with an RJ45 cable (not included) and follow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Hundreds of thousands of Arduino boards are already fueling people’s creativity all over the world, everyday. Join us now, Arduino is you!
Requires an Arduino board (not included)
Operating voltage 5V (supplied from the Arduino Board)
Ethernet Controller: W5100 with internal 16K buffer
Connection speed: 10/100Mb
Connection with Arduino on SPI port
Description
The Arduino Ethernet Shield allows an Arduino board to connect to the internet. It is based on the Wiznet W5100(http://www.wiznet.co.kr/Sub_Modules/en/product/Product_Detail.asp?cate1=5&amp;cate2=7&amp;cate3=26&amp;pid=1011)ethernet chip (datasheet(http://www.wiznet.co.kr/UpLoad_Files/ReferenceFiles/W5100_Datasheet_v1.2.2.pdf)). The Wiznet W5100 provides a network (IP) stack capable of both TCP and UDP. It supports up to four simultaneous socket connections. Use the Ethernet library(https://www.arduino.cc/en/Reference/Ethernet) to write sketches which connect to the internet using the shield. The ethernet shield connects to an Arduino board using long wire-wrap headers which extend through the shield. This keeps the pin layout intact and allows another shield to be stacked on top.
The most recent revision of the board exposes the 1.0 pinout on rev 3 of the Arduino UNO board.
The Ethernet Shield has a standard RJ-45 connection, with an integrated line transformer and Power over Ethernet enabled.
There is an onboard micro-SD card slot, which can be used to store files for serving over the network. It is compatible with all the Arduino/Genuino boards. The on-board micro SD card reader is accessible through the SD Library. When working with this library, SS is on Pin 4. The original revision of the shield contained a full-size SD card slot; this is not supported.
The shield also includes a reset controller, to ensure that the W5100 Ethernet module is properly reset on power-up. Previous revisions of the shield were not compatible with the Mega and need to be manually reset after power-up.
Download: arduino-ethernet-shield-06-schematic.pdf(https://www.arduino.cc/en/uploads/Main/arduino-ethernet-shield-06-schematic.pdf), arduino-ethernet-shield-06-reference-design.zip(https://www.arduino.cc/en/uploads/Main/arduino-ethernet-shield-06-reference-design.zip)
The current shield has a Power over Ethernet (PoE) module designed to extract power from a conventional twisted pair Category 5 Ethernet cable:
IEEE802.3af compliant
Low output ripple and noise (100mVpp)
Input voltage range 36V to 57V
Overload and short-circuit protection
9V Output
High efficiency DC/DC converter: typ 75% @ 50% load
1500V isolation (input to output)
NB: the Power over Ethernet module is proprietary hardware not made by Arduino, it is a third party accessory. For more information, see the datasheet(https://www.arduino.cc/en/uploads/Main/arduino-ethernet-shield-06-reference-design.zip)
The shield does not come with the PoE module built in, it is a separate component that must be added on.
Arduino communicates with both the W5100 and SD card using the SPI bus (through the ICSP header). This is on digital pins 10, 11, 12, and 13 on the Uno and pins 50, 51, and 52 on the Mega. On both boards, pin 10 is used to select the W5100 and pin 4 for the SD card. These pins cannot be used for general I/O. On the Mega, the hardware SS pin, 53, is not used to select either the W5100 or the SD card, but it must be kept as an output or the SPI interface won't work.
Note that because the W5100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W5100, set digital pin 10 as a high output.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The solder jumper marked "INT" can be connected to allow the Arduino board to receive interrupt-driven notification of events from the W5100, but this is not supported by the Ethernet library. The jumper connects the INT pin of the W5100 to digital pin 2 of the Arduino.
See also: getting started with the ethernet shield(https://www.arduino.cc/en/Guide/ArduinoEthernetShield) and Ethernet library reference(https://www.arduino.cc/en/Reference/Ethernet)</t>
  </si>
  <si>
    <t>(new version) https://store.arduino.cc/products/arduino-ethernet-shield-2</t>
  </si>
  <si>
    <t>(v1, kept old) https://www.arduino.cc/en/uploads/Main/arduino-ethernet-shield-06-reference-design.zip
(v2) https://www.arduino.cc/en/uploads/Main/arduino-Ethernet-Shield2-V2-rd.zip</t>
  </si>
  <si>
    <t>Ethernet Shield (Support SD)</t>
  </si>
  <si>
    <t>DFR0125</t>
  </si>
  <si>
    <t>INTRODUCTION
The DFRduino Ethernet Shield V2.1 is now released. This version of Ethernet Shield is not only compatible with Mega 1280 and 2560, but also provides a Micro SD card slot for reading/writing.
DFRduino Ethernet Shield V2.1 is fully compatible with Ardunio Ethernet Shield. With the offical ethernet library, you can do exactly the same thing as the original one, but at a more affordable price.
This Ethernet Shield provides an Arduino controller board with internet access. It is based on the Wiznet W5100 ethernet chip. The Wiznet W5100 provides a network (IP) stack capable of both TCP and UDP. It supports up to four simultaneous socket connections. You can use the Ethernet library to write sketches which connect to the internet using the shield.
You can connect the Ethernet Shield to an Arduino board using long wire-wrap headers which extend through the shield. This keeps the pin layout intact and allows another shield to be stacked on top.
Arduino uses digital pins 10, 11, 12, and 13 (SPI) to communicate with the W5100 on the ethernet shield. These pins cannot be used for general i/o.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Compatibility
Arduino Mega 1280/2560
Arduino UNO
Arduino Dumlinove</t>
  </si>
  <si>
    <t>https://www.dfrobot.com/product-455.html</t>
  </si>
  <si>
    <t>https://www.dfrobot.com/wiki/index.php/DFRduino_Ethernet_Shield_(SKU:DFR0125)</t>
  </si>
  <si>
    <t>Ethernet Shield for Arduino (W5200)</t>
  </si>
  <si>
    <t>W5200</t>
  </si>
  <si>
    <t>DFR0272</t>
  </si>
  <si>
    <t>INTRODUCTION
This Arduino-sized Ethernet Shield is based on the Wiznet W5200 Ethernet Chip, and provides an easy way of getting your Arduino Online. Fits all version of arduino Main board,e.g.UNO, mega 2560. To start, just plug this module onto your Arduino board, connect it to your network with an CAT 5 Ethernet Cable(https://www.dfrobot.com/index.php?route=product/product&amp;filter_name=CABLE&amp;product_id=428#.UldZfFDTx8E) (not included) and follow a few simple instructions, you will be able to explore the world with internet. The pin layout also allows another shield to be stacked on top. An aluminum alloy radiator is placed onto W5200 chip to release excessive heat.
FEATURES
Directly supported by Arduino official Ethernet Library.
Add-on micro-SD card slot, which can be used to store files and accessed via the SD Library.
Compatible with the Arduino Uno as well as Mega (2560).
The Wiznet W5200 provides a network (IP) stack capable of both TCP and UDP.
Supports up to four simultaneous socket connections ( eigth with the upgraded library )
Use the Ethernet library to write sketches which connect to the internet using the shield.
Aluminum alloy radiator to release excessive heat
APPLICATIONS
Home network device: set top box, PVR, digital media center
Serial Ethernet: access control system, LED display, wireless AP repeater, etc.
Parallel Ethernet: POS machine or hand-held printer, copier
USB Ethernet: storage devices, network printers
Security Systems: Network Camera
Monitoring equipment
Embedded Server
SPECIFICATION
Working voltage: 5v
Ethernet socket
Support Micro SD card reading / writing
Ethernet and SD card sharing the SPI interface, only one function per i
Standard size Arduino compatible controller, while supporting Arduino Mega Series
Size: 70x55x30mm(2.75x2.16x1.18')</t>
  </si>
  <si>
    <t>https://www.dfrobot.com/product-1028.html</t>
  </si>
  <si>
    <t>(Wiki) https://wiki.dfrobot.com/Ethernet_Shield_for_Arduino_W5200_SKU_DFR0272
(Library download) https://dfimg.dfrobot.com/enshop/image/data/DFR0272/Ethernet.zip</t>
  </si>
  <si>
    <t>FLORA 9-DOF Accelerometer/Gyroscope/Magnetometer - LSM9DS0</t>
  </si>
  <si>
    <t>Add motion, direction and orientation sensing to your wearable FLORA project with this high precision 9-DOF sensors. Inside are three sensors, one is a classic 3-axis accelerometer, which can tell you which direction is down towards the Earth (by measuring gravity) or how fast the board is accelerating in 3D space. The other is a 3-axis magnetometer that can sense where the strongest magnetic force is coming from, generally used to detect magnetic north. The third is a 3-axis gyroscope that can measure spin and twist. By combining this data you can REALLY orient yourself.
 When we saw the new LSM9DS0 from ST micro we thought - wow this could really make some wearables super smart. Design your own activity or motion tracker with all the data! The sensor has a digital (I2C) interface. Attaching it to the FLORA is simple: line up the sensor so its adjacent to the SDA/SCL pins and sew conductive thread from the 3V, SDA, SCL and GND pins. They line up perfectly so you will not have any crossed lines. You can only connect one of these sensors to your FLORA, but you can connect other I2C sensors/outputs by using the set of SCL/SDA pins on the opposite side.</t>
  </si>
  <si>
    <t>https://www.adafruit.com/product/2020</t>
  </si>
  <si>
    <t>(Tutorial) https://learn.adafruit.com/adafruit-lsm9ds0-accelerometer-gyro-magnetometer-9-dof-breakouts/downloads
(Library) https://github.com/adafruit/Adafruit_LSM9DS0_Library</t>
  </si>
  <si>
    <t>FLORA Electronic Platform V2</t>
  </si>
  <si>
    <t>Adafruit FLORA - Wearable Electronic Platform: v2 is a fully featured wearable electronics platform. It's a round, sewable, Arduino-compatible microcontroller designed to empower wearables projects. FLORA is small (1.75"" diameter, weighing 4.4 grams) and comes with Adafruit's support, tutorials and projects. The FLORA family also has stainless steel threads, sensors, GPS modules, and chainable LED NeoPixels, perfect accessories for the FLORA main board. Adafruit Flora v2 comes with a micro-USB port instead of a mini-USB port and a programmable NeoPixel installed (connected to Digital 8, ready for blinky commands).</t>
  </si>
  <si>
    <t>https://store.jacobshall.org/products/flora-wearable-electronic-platform-arduino-compatible-v2</t>
  </si>
  <si>
    <t>(FLORA overview tutorial) https://learn.adafruit.com/getting-started-with-flora/overview
(collection of tutorials) https://learn.adafruit.com/category/flora</t>
  </si>
  <si>
    <t>FSR 400</t>
  </si>
  <si>
    <t>Interlink Electronics</t>
  </si>
  <si>
    <t>DigiKey Part Number = 1027-1000-ND
Manufacturer Product Number = 30-49649</t>
  </si>
  <si>
    <t>The model 400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5.1mm diameter active area and is available in 4 connection options. Interlink Electronics FSR 400 series is part of the single-zone Force Sensing Resistor family.
Features and Benefits
Actuation force as low as 0.1N and sensitivity range to 20N
Easily customizable to a wide range of sizes
Cost effective
Ultra thin
Robust: Up to 10 million actuations
Simple and easy to integrate
Applications
Detect &amp; Qualify Press
Sense whether a touch is accidental or intended, by reading force
Use force for UI feedback
Detect more or less user force, to make a more intuitive interface
Enhance tool safety
Differentiate a grip from a touch, as a safety lock
Find centroid of force
Use multiple sensors to determine centroid of force
Detect presence, position or motion
of a person or patient in a bed, chair or medical device
Detect liquid blockage
Detect tube or pump occlusion or blockage by measuring back pressure
Many other force change detection applications</t>
  </si>
  <si>
    <t>https://www.digikey.hk/en/products/detail/interlink-electronics/30-49649/2476465</t>
  </si>
  <si>
    <t>https://cdn2.hubspot.net/hubfs/3899023/Interlinkelectronics%20November2017/Docs/Datasheet_FSR.pdf</t>
  </si>
  <si>
    <t>FSR 400 Short</t>
  </si>
  <si>
    <t>400 short</t>
  </si>
  <si>
    <t>DigiKey Part Number = 1027-1014-ND
Manufacturer Product Number = 34-00004</t>
  </si>
  <si>
    <t xml:space="preserve">
The model 400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This device has a 5.6 mm diameter active area and is available in 4 connection options. Interlink Electronics FSR 400 series is part of the single zone Force Sensing Resistor family.
</t>
  </si>
  <si>
    <t>https://www.digikey.hk/products/en?keywords=FSR%20400%20short</t>
  </si>
  <si>
    <t>FSR 402</t>
  </si>
  <si>
    <t>Product Code: G4CAC18E41E84A</t>
  </si>
  <si>
    <t>The model 402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14.7mm diameter active area and is available in 4 connection options. Interlink Electronics FSR 400 series is part of the single zone Force Sensing Resistor family.</t>
  </si>
  <si>
    <t>http://www.tinyosshop.com/index.php?route=product/product&amp;product_id=146
(alternative added) https://www.digikey.hk/en/products/detail/interlink-electronics/30-81794/2476468</t>
  </si>
  <si>
    <t>FSR 402 Short</t>
  </si>
  <si>
    <t>402 short</t>
  </si>
  <si>
    <t>Product Code: G5448C2FEA7D15</t>
  </si>
  <si>
    <t>The model 402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12.7mm diameter active area and is available in 4 connection options. Interlink Electronics FSR 400 series is part of the single zone Force Sensing Resistor family.</t>
  </si>
  <si>
    <t>http://www.tinyosshop.com/index.php?route=product/product&amp;product_id=794
(alternative added) https://www.digikey.hk/en/products/detail/interlink-electronics/34-00015/5416350</t>
  </si>
  <si>
    <t>https://www.interlinkelectronics.com/fsr-402-short
(better alternative) https://cdn2.hubspot.net/hubfs/3899023/Interlinkelectronics%20November2017/Docs/Datasheet_FSR.pdf</t>
  </si>
  <si>
    <t>FSR 406</t>
  </si>
  <si>
    <t>ID:1075</t>
  </si>
  <si>
    <t>The model 406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39.6mm square active area and is available in 4 connection options. Interlink Electronics FSR 400 series is part of the single zone Force Sensing Resistor family.</t>
  </si>
  <si>
    <t>https://www.adafruit.com/product/1075</t>
  </si>
  <si>
    <t>FSR 408</t>
  </si>
  <si>
    <t>ID:1071</t>
  </si>
  <si>
    <t>The model 408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is available in any active length up to a 609.6mm X 10.2mm width active area and is available in 4 connection options. Interlink Electronics FSR 400 series is part of the single zone Force Sensing Resistor family.</t>
  </si>
  <si>
    <t>https://www.adafruit.com/product/1071</t>
  </si>
  <si>
    <t>https://cdn.sparkfun.com/datasheets/Sensors/Pressure/FSR408-Layout2.pdf
(alternative added) https://cdn2.hubspot.net/hubfs/3899023/Interlinkelectronics%20November2017/Docs/Datasheet_FSR.pdf</t>
  </si>
  <si>
    <t>FTDI Basic Breakout</t>
  </si>
  <si>
    <t>DFR0065</t>
  </si>
  <si>
    <t>Introduction:
This is a basic breakout board for the FTDI FT232RL USB to serial IC. The pinout of this board matches the FTDI cable to work with official Arduino and cloned 3.3V Arduino boards. It can also be used for general serial applications. The major difference with this board is that it brings out the DTR pin as opposed to the RTS pin of the FTDI cable. The DTR pin allows an Arduino target to auto-reset when a new Sketch is downloaded. This is a really nice feature to have and allows a sketch to be downloaded without having to hit the reset button. This board will auto reset any Arduino board that has the reset pin brought out to a 6-pin connector.
The pins labeled BLK and GRN correspond to the colored wires on the FTDI cable. The black wire on the FTDI cable is GND, green is DTR. Use these BLK and GRN pins to align the FTDI basic board with your Arduino target.
There are pros and cons to the FTDI Cable vs the FTDI Basic. This board has TX and RX LEDs that allow you to actually see serial traffic on the LEDs to verify if the board is working, but this board requires a miniB cable. The FTDI Cable is well protected against the elements, but is large and cannot be embedded into a project as easily. The FTDI Basic uses DTR to cause a hardware reset where the FTDI cable uses the RTS signal.
This board was designed to decrease the cost of Arduino development and increase ease of use (the auto-reset feature rocks!). Our Arduino Pro and LilyPad boards use this type of connector.
Compatiblity
DFRduino Funnel I/O(http://www.dfrobot.com/index.php?route=product/product&amp;path=35_38&amp;product_id=111) (Fio)
9 DOF IMU unit(http://www.dfrobot.com/index.php?route=product/product&amp;keyword=9dof&amp;category_id=0&amp;product_id=187)
Specifications:
3.3/5V output(switchable via Jumpers)</t>
  </si>
  <si>
    <t>https://www.dfrobot.com/product-147.html</t>
  </si>
  <si>
    <t>http://image.dfrobot.com/image/data/DFR0065/DFR0065_schematics.pdf</t>
  </si>
  <si>
    <t>FadeCandy</t>
  </si>
  <si>
    <t>A new collaboration between Adafruit &amp; Micah from Scanlime(http://scanlime.org/2013/11/fadecandy-easier-tastier-and-more-creative-led-art/), we are excited to introduce Fadecandy, a NeoPixel driver with built in dithering, that can be controlled over USB. Fadecandy is not just hardware! It is a kit of both hardware and software parts that make LED art projects easier to build and better-looking so sculptors and makers and multimedia artists can concentrate on beautiful things instead of reinventing the wheel. It's an easy way to get started and an advanced tool for professionals. It's a collection of simple parts that work well together:
Firmware that uses unique dithering and color correction algorithms to raise the bar for quality while getting out of the way of your creativity.
Open source hardware for connecting cheap and popular WS2811 based LEDs to a laptop, desktop, or Raspberry Pi over USB.
Fadecandy Server Software, which communicates with one Fadecandy board or dozens. It runs on Windows, Linux, and Mac OS, and on embedded platforms like Raspberry Pi.
The Open Pixel Control protocol(http://openpixelcontrol.org/), a simple way of getting pixel data from your creative tools into the Fadecandy server.
Libraries and examples for popular languages. We have Python and Processing already, with Javascript and Max coming soon.
LEDs! Fadecandy works with Adafruit's popular WS2811/WS2812 LEDs. Each controller board supports up to 512 LEDs, arranged as 8 strips of 64 each.
Headers are not included but we have tons of different kinds of dual header in the shop if you want to solder something into the pads.(http://www.adafruit.com/category/54_154)
Fadecandy is designed to enable art that is subtle, interactive, and playful - exploring the interplay between light, form, and shadow. If you’re tired of seeing project after project with frenetic blinky rainbow fades, you’ll appreciate how easy it is to create expressive lighting!
It's also battle tested! The firmware was originally developed to run the Ardent Mobile Cloud Platform(http://scanlime.org/2013/09/the-ardent-mobile-cloud-platform/), a Burning Man project which used 2500 LEDs to project ever-changing rolling cloud patterns onto the interior of a translucent plastic sculpture. It used five Fadecandy boards, a single Raspberry Pi, and the effects were written in a mixture of C and Python. The lighting on this project blew people away, and it made me realize just how much potential there is for creative lighting, but it takes significant technical drudgery to get beyond frenetic-rainbow-fade into territory where the lighting can really add to an art piece instead of distracting from it.</t>
  </si>
  <si>
    <t>https://www.adafruit.com/product/1689</t>
  </si>
  <si>
    <t>https://learn.adafruit.com/led-art-with-fadecandy/downloads</t>
  </si>
  <si>
    <t>Fingerprint Sensor</t>
  </si>
  <si>
    <t>The Fingerprint Sensor is one optical fingerprint sensor which will make adding fingerprint detection and verification super simple.There's a high powered DSP chip AS601 that does the image rendering, calculation, feature-finding and searching. You can also enroll new fingers directly - up to 162 finger prints can be stored in the onboard FLASH memory. There's a red LED in the lens that lights up during a photo so you know its working. It is easy to use and by far the best fingerprint sensor you can get.</t>
  </si>
  <si>
    <t>https://www.seeedstudio.com/Grove-Fingerprint-Sensor-p-1424.html</t>
  </si>
  <si>
    <t>http://wiki.seeedstudio.com/Grove-Fingerprint_Sensor/</t>
  </si>
  <si>
    <t>FireBeetle Board ESP32</t>
  </si>
  <si>
    <t>DfRobot</t>
  </si>
  <si>
    <t>DFR0478</t>
  </si>
  <si>
    <t>DFRobot FireBeetle series is the low-power consumption micro-controller intentionally designed for Internet of Things (IoT) projects. FireBeetle Board - ESP32 integrates a Dual-Core ESP-WROOM-32 module, which supports MCU and Wi-Fi &amp;Bluetooth dual-mode communication. The electric current is just 10μA in the deep-sleep mode. The main controller supports two power supply methods: USB and 3.7V external lithium battery. And both USB and external DC can charge the Lipo battery directly.</t>
  </si>
  <si>
    <t>https://www.dfrobot.com/product-1590.html?search=ESP32%20FireBeetle&amp;description=true</t>
  </si>
  <si>
    <t>https://docs.platformio.org/en/latest/boards/espressif32/firebeetle32.html</t>
  </si>
  <si>
    <t>Flex Sensor 2.2''</t>
  </si>
  <si>
    <t>SEN0086</t>
  </si>
  <si>
    <t>A simple flex sensor 2.2"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
Note: Please refrain from flexing or straining this sensor at the base. The usable range of the sensor can be flexed without a problem, but care should be taken to minimize flexing outside of the usable range. For best results, securely mount the base and bottom portion and only allow the actual flex sensor to flex.</t>
  </si>
  <si>
    <t>https://www.sparkfun.com/products/10264</t>
  </si>
  <si>
    <t>https://learn.sparkfun.com/tutorials/flex-sensor-hookup-guide</t>
  </si>
  <si>
    <t>Flex Sensor 4.5''</t>
  </si>
  <si>
    <t>SEN0064</t>
  </si>
  <si>
    <t>A simple flex sensor 4.5""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t>
  </si>
  <si>
    <t>https://www.dfrobot.com/product-462.html</t>
  </si>
  <si>
    <t>https://learn.sparkfun.com/tutorials/flex-sensor-hookup-guide?_ga=2.113263621.360051475.1597649926-1900761621.1597649926</t>
  </si>
  <si>
    <t>FlexiForce FSR A201</t>
  </si>
  <si>
    <t>Tekscan</t>
  </si>
  <si>
    <t>A201</t>
  </si>
  <si>
    <t>A201 sensors are trimmable and have a 3-pin male connector. The sensors are available in three force ranges: Low 4.4 N (0 - 1 lb), Medium 111 N (0 - 25 lb) and High 445 N (0 - 100 lb)*. The force ranges stated are approximations. The dynamic range of this small, versatile force sensor can be modified by changing the drive voltage and adjusting the resistance of the feedback resistor.
How to Adjust the Force Range:
*In order to measure forces above 100 lb (up to 1000 lb), apply a lower drive voltage (-0.5 V,-0.10 V, etc.) and reduce the resistance of the feedback resistor (1kΩ min.) Conversely, the sensitivity can be increased for measurement of lower forces by increasing the drive voltage or resistance of the feedback resistor.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</si>
  <si>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https://www.tekscan.com/products-solutions/force-sensors/a201</t>
  </si>
  <si>
    <t>https://www.tekscan.com/sites/default/files/resources/FLX-A201-F%20-%20Redesign_0.pdf</t>
  </si>
  <si>
    <t>FlexiForce FSR A301</t>
  </si>
  <si>
    <t>A301</t>
  </si>
  <si>
    <t>The A301 is optimized for high volume manufacturing and ideal for embedding into products and applications.
The sensors are available in three force ranges: Low 4.4 N (0 - 1 lb), Medium 111 N (0 - 25 lb) and High 445 N (0 - 100 lb)*. The force ranges stated are approximations. The dynamic range of this small force sensor can be modified by changing the drive voltage and adjusting the resistance of the feedback resistor.
How to Adjust the Force Range:
*In order to measure higher forces, apply a lower drive voltage (-0.5 V, -0.10 V, etc.) and reduce the resistance of the feedback resistor (1kΩ min.) To measure lower forces, apply a higher drive voltage and increase the resistance of the feedback resistor. For an alternative to the recommended circuit, see the Related Electronicstab.
Recommended Circuit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</si>
  <si>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https://www.tekscan.com/products-solutions/force-sensors/a301?tab=related-electronics</t>
  </si>
  <si>
    <t>https://www.tekscan.com/sites/default/files/resources/FLX-A301-F-Redesign_1.pdf</t>
  </si>
  <si>
    <t>FlexiForce FSR A401</t>
  </si>
  <si>
    <t>A401</t>
  </si>
  <si>
    <t>The A401 has a 2-pin connector. This is our standard sensor with the largest sensing area: 25.4 mm (1 in.). A401 sensors are available in one force range: 111 N (0 - 25 lb).* The force ranges stated are approximations. The dynamic range of this large force sensor can be modified by changing the drive voltage and adjusting the resistance of the feedback resistor.
How to Adjust the Force Range:
* Measurement ranges of 0-1 lb and 0-7000 lb are achievable with the A401 sensor by utilizing the recommended circuitry. The force range can be extended by reducing the drive voltage, VT, or the resistance value of the feedback resistor, RF. Conversely, the sensitivity can be increased for measurement of lower forces by increasing VT or RF.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</si>
  <si>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https://www.tekscan.com/products-solutions/force-sensors/a401</t>
  </si>
  <si>
    <t>https://www.tekscan.com/sites/default/files/resources/FLX-A401-F-%20Redesign.pdf</t>
  </si>
  <si>
    <t>Flexible 8x8 NeoPixel RGB LED Matrix</t>
  </si>
  <si>
    <t>DESCRIPTION
For advanced NeoPixel fans, we how have a bendable, Flexible 8x8 NeoPixel LED Matrix! Control all 64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With 64 LEDs, you can have up to 4A of current draw if all the LEDs are on bright white. You can use our 5V 4A, 5V 2A or even a 5V 10A power supply. For portable use, if you are drawing less than 3A, try out this 5V@3A UBEC,
We also have a flexible NeoPixel Matrix in 8x32 if you love that 4:1 aspect ratio and in bigger 16x16.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</si>
  <si>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https://www.adafruit.com/product/2612</t>
  </si>
  <si>
    <t>https://learn.adafruit.com/adafruit-neopixel-uberguide</t>
  </si>
  <si>
    <t>Flexible 8x32 NeoPixel RGB LED Matrix</t>
  </si>
  <si>
    <t>DESCRIPTION
For advanced NeoPixel fans, we how have a bendable, flexible 8x32 NeoPixel LED Matrix! Control all 256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and we even have NeoMatrix code that will let you use the matrix as a 8x32 grid for drawing on without having to do all the icky math Just initalize NeoMatrix with
Adafruit_NeoMatrix matrix = Adafruit_NeoMatrix(32, 8, PIN,  NEO_MATRIX_TOP + NEO_MATRIX_LEFT + NEO_MATRIX_COLUMNS + NEO_MATRIX_ZIGZAG, NEO_GRB + NEO_KHZ800);
Don't forget, with 256 LEDs, you could use over 15A of current if you turn on all the LEDs on to white (which we really do not recommend because we don't think the flex PCB can handle that much current). Try to keep the current draw at undrer 5A, you can use our 5V 4A or 5V 10A power supply. For portable use, if you are drawing less than 3A, try out this 5V@3A UBEC.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</si>
  <si>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https://www.adafruit.com/product/2294</t>
  </si>
  <si>
    <t>Flora RGB Smart NeoPixel</t>
  </si>
  <si>
    <t>DESCRIPTION
So, you want lots and lots of NeoPixels? And you want them for less? Not a problem! Here's a sheet of Flora NeoPixels fresh from the (reflow) oven. Cut them off as you need 'em and save a pretty penny while you're at it.
Each order comes with 20 pixels on a sheet. If you want a smaller number, we also have them in packs of 4. We suggest cutting them out with diagonal cutters or heavy-duty scissors.
What's a wearable project without LEDs? Our favorite part of the Flora platform is these tiny smart pixels. Designed specifically for wearables, these updated Flora NeoPixels have ultra-cool technology: these ultra-bright LEDs have a constant-current driver cooked right into the LED package! The pixels are chainable - so you only need 1 pin/wire to control as many LEDs as you like. They're easy to sew, and the chainable design means no crossed threads.
These pixels have full 24-bit color ability with PWM taken care of by the controller chip. Since the LED is so bright, you need less current/power to get the effects you want. The driver is constant current so it's OK if your battery power changes or fluctuates a little.
Each pixel draws as much as 60mA (all three RGB LEDs on for full brightness white). In theory, the Flora can drive up to 500 pixels at 30 FPS (it will run out of RAM after that). However, after about 10 pixels (or if the distance between pixels is more than an inch or two) the resistance of the thread can affect the power supply. For large quantities of pixels over 10, you may want to consider using stranded core wire or copper braid to provide a "power bus" for the pixels - the current draw will add up fast!</t>
  </si>
  <si>
    <t>https://www.adafruit.com/product/1559</t>
  </si>
  <si>
    <t>https://learn.adafruit.com/flora-rgb-smart-pixels</t>
  </si>
  <si>
    <t>Flora Wearable Bluefruit LE Module</t>
  </si>
  <si>
    <t>The Flora Bluefruit LE makes it easy to add Bluetooth Low Energy connectivity to your Flora. Sew 4 traces (or solder 4 wires) and BooM! Bluetooth Low Energy!</t>
  </si>
  <si>
    <t>https://www.adafruit.com/product/2487</t>
  </si>
  <si>
    <t>https://learn.adafruit.com/adafruit-flora-bluefruit-le/overview</t>
  </si>
  <si>
    <t>GPS</t>
  </si>
  <si>
    <t>This Grove - GPS module is a cost-efficient and field-programmable gadget armed with a SIM28 (U-blox 6 is old version) and serial communication configuration. It features 22 tracking / 66 acquisition channel GPS receiver. The sensitivity of tracking and acquisition both reach up to -160dBm, making it a great choice for personal navigation projects and location services, as well as an outstanding one among products of the same price class.</t>
  </si>
  <si>
    <t>https://www.seeedstudio.com/Grove-GPS-p-959.html</t>
  </si>
  <si>
    <t>http://wiki.seeedstudio.com/Grove-GPS/</t>
  </si>
  <si>
    <t>GSR</t>
  </si>
  <si>
    <t>GSR, standing for galvanic skin response, is a method of measuring the electrical conductance of the skin. Strong emotion can cause stimulus to your sympathetic nervous system, resulting more sweat being secreted by the sweat glands. Grove – GSR allows you to spot such strong emotions by simple attaching two electrodes to two fingers on one hand, an interesting gear to create emotion related projects, like sleep quality monitor.</t>
  </si>
  <si>
    <t>https://www.seeedstudio.com/Grove-GSR-sensor-p-1614.html</t>
  </si>
  <si>
    <t>http://wiki.seeedstudio.com/Grove-GSR_Sensor/</t>
  </si>
  <si>
    <t>Gas sensor</t>
  </si>
  <si>
    <t>Description
The Grove - Gas Sensor(MQ2) module is useful for gas leakage detecting(in home and industry). It can detect LPG, i-butane, methane, alcohol, Hydrogen, somke and so on. Based on its fast response time. measurements can be taken as soon as possible. Also the sensitivity can be adjusted by the potentiometer.
For all Grove users (especially beginners), we provide you guidance PDF documents. Please download and read through Preface - Getting Startedand(http://www.seeedstudio.com/document/pdf/Preface.pdf) and Introduction to Grove(http://www.seeedstudio.com/document/pdf/Introduction%20to%20Grove.pdf) before your using of the product.
Note
Hot-swapping the grove may lead to IC burnout, please turn off the power of main board before swapping grove.
Documents
More information about gas sensor, please refer to this manual.</t>
  </si>
  <si>
    <t>https://www.seeedstudio.com/Grove-Gas-Sensor%28MQ2%29-p-937.html</t>
  </si>
  <si>
    <t>http://wiki.seeedstudio.com/Grove-Gas_Sensor-MQ2/</t>
  </si>
  <si>
    <t>Gear (reduction) motor</t>
  </si>
  <si>
    <t>Gear (reduction ) motor,made in Shenzheng, China, pretty good quality, running a speed at 60rpm. All you need to do is connect the postive and  negative pole-pin, simple enough for beginners.
Specifications
Operating Voltage: DC 2.4 ~ 6.0V
No Load Speed: 55 ~ 70rmp
No Load Current: 30 ~ 70mA
Max. Efficiency Speed: 40 ~ 52rpm
Max. Efficiency Current: 350 ~ 450mA
Torque: 0.7 ~ 1.2kg.cm
Stall Current: 500 ~ 700mA
Stall Torque: 3.0 ~ 4.0kg.cm</t>
  </si>
  <si>
    <t>https://www.seeedstudio.com/Gear-reduction-motor-p12-6V-60RPM-p-236.html</t>
  </si>
  <si>
    <t>https://www.tsukasa-d.co.jp/en/data_download/english_catalogue.pdf</t>
  </si>
  <si>
    <t>Gear Stepper Motor with Driver</t>
  </si>
  <si>
    <t>Mainly used in air conditioner louver, small cooling and heating fan etc. Stable and all technic parameters are qualified for national electronic standard of SJ/T10689-95.
Features 
On-board ULN2003A chipset
On-board 4-way indicator light
On-board XH-5P socket
Compatible with Arduino
Specifications
Rated Voltage: DC 5V
Number of Pole: 4
Speed Variation Ratio: 1/64
Stride Angle: 5.625°/64
DC Resistance: 200Ω ± 7%(25°C)
Idle In-traction Frequency: &gt; 600Hz
Idle Out-traction Frequency: &gt; 1000Hz
In-traction Torque: &gt; 34.3mN.m(120Hz)
Self-positioning Tor: &gt; 34.3mN.m
Insulated Resistance: &gt; 10MΩ(500V)
Insulated Electricity Power: 600VAC/1mA/1s
Insulation Grade: A
Rise in Temperature: &lt; 40K(120Hz)
Noise: &lt; 40dB(120Hz, No load, 10cm)
 </t>
  </si>
  <si>
    <t>https://www.seeedstudio.com/Gear-Stepper-Motor-Driver-Pack-p-3200.html</t>
  </si>
  <si>
    <t>https://github.com/SeeedDocument/Gear-Stepper-Motor-Driver-Pack/raw/master/res/Stepper%20Motor%20Driver.rar</t>
  </si>
  <si>
    <t>Genuino 101</t>
  </si>
  <si>
    <t>DFR0436</t>
  </si>
  <si>
    <t>INTRODUCTION
Arduino 101 (Genuino)  is a learning and development board that delivers the performance and low-power consumption of the Intel Curie Module with the simplicity of Arduino at an entry-level price.
It keeps the same robust form factor and peripheral list of the UNO with the addition of onboard Bluetooth LE capabilities and a 6-axis accelerometer/gyro to help you easily expand your creativity into the connected world.
The module contains two tiny cores, an x86 (Quark) and an ARC, both clocked at 32MHz. The Quark core runs ViperOS RTOS and helps the Arduino core to accomplish the most demanding tasks. It comes with 14 digital input/output pins (of which 4 can be used as PWM outputs), 6 analog inputs, a USB connector for serial communication and sketch upload, a power jack, an ICSP header with SPI signals and I2C dedicated pins.
The board operating voltage and I/O is 3.3V but all pins are protected against 5V overvoltage.
Here is a brief introduction of Arduino 101, check it out.
The Arduino 101 has been designed in collaboration with Intel.
SPECIFICATION
Microcontroller Intel Curie
Operating Voltage 3.3V (5V tolerant I/O)
Input Voltage (limit) 7-20V
Digital I/O Pins 14 (of which 4 provide PWM output)
PWM Digital I/O Pins 4
Analog Input Pins 6
DC Current per I/O Pin 20 mA
Flash Memory 196 kB
SRAM 24 kB
Clock Speed 32MHz
Features Bluetooth LE, 6-axis accelerometer/gyro
Length 68.6 mm/ 2.7inches
Width 53.4 mm/ 2.1inches
DOCUMENTS
Arduino Product page(https://www.arduino.cc/en/Main/ArduinoBoard101)
Schematic(https://www.arduino.cc/en/uploads/Main/Arduino101-REV4Schematic.pdf)
Arduino Forum(https://forum.arduino.cc/index.php?board=103.0)</t>
  </si>
  <si>
    <t>https://www.dfrobot.com/product-1445.html</t>
  </si>
  <si>
    <t>https://docs.arduino.cc/retired/boards/arduino-101-619/</t>
  </si>
  <si>
    <t>Genuino MKR1000</t>
  </si>
  <si>
    <t>ABX00004</t>
  </si>
  <si>
    <t>MKR1000 is a powerful board that combines the functionality of the Zero and the Wi-Fi Shield. It is the ideal solution for makers wanting to design IoT projects with minimal previous experience in networking.</t>
  </si>
  <si>
    <t>https://store.arduino.cc/usa/arduino-mkr1000</t>
  </si>
  <si>
    <t>Genuino Mega 2560</t>
  </si>
  <si>
    <t>GEN-GBX00067</t>
  </si>
  <si>
    <t>The Genuino Mega 2560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simply connect it to a computer with a USB cable or power it with a AC-to-DC adapter or battery to get started. The Mega is compatible with most shields designed for the Uno, Duemilanove or Diecimila.
Additional features coming with the R3 version are:
ATmega16U2 instead 8U2 as USB-to-Serial converter
1.0 pinout: added SDA and SCL pins for TWI communication placed near to the AREF pin and two other new pins placed near to the RESET pin, the IOREF that allow the shields to adapt to the voltage provided from the board and the second one is a not connected pin, that is reserved for future purposes
stronger RESET circuit</t>
  </si>
  <si>
    <t>https://www.dfrobot.com/product-655.html?srsltid=AfmBOoriQSbe93Mpwgqer3kIrRT_IwTlkvNcPDa3OhqLLYu4T9mNg_D8</t>
  </si>
  <si>
    <t>https://docs.arduino.cc/hardware/mega-2560/</t>
  </si>
  <si>
    <t>Genuino Micro</t>
  </si>
  <si>
    <t>A000053</t>
  </si>
  <si>
    <t>Genuino Micro is a microcontroller board based on the ATmega32u4, developed in conjunction with Adafruit. It has 20 digital input/output pins (of which 7 can be used as PWM outputs and 12 as analog inputs), a 16 MHz crystal oscillator, a micro USB connection, an ICSP header and a reset button. It contains everything needed to support the microcontroller; simply connect it to a computer with a micro USB cable to get started. It has a form factor that enables it to be easily placed on a breadboard.
The Micro is similar to the Leonardo in that the ATmega32u4 has built-in USB communication, eliminating the need for a secondary processor. This allows the Micro to appear to a connected computer as a mouse and keyboard, in addition to a virtual (CDC) serial / COM port.
Microcontroller	ATmega32u4
Operating Voltage	5V
Input Voltage (recommended)	7-12V
Input Voltage (limit)	6-20V
Digital I/O Pins	20
PWM Digital I/O Pins	7
Analog Input Pins	12
DC Current per I/O Pin	40 mA
DC Current for 3.3V Pin	50 mA
Flash Memory	32 KB
Flash Memory for Bootloader	4 KB
SRAM	2.5 KB
EEPROM	1 KB
Clock Speed	16 MHz</t>
  </si>
  <si>
    <t>https://store.arduino.cc/usa/arduino-micro</t>
  </si>
  <si>
    <t>http://www.farnell.com/datasheets/1685581.pdf</t>
  </si>
  <si>
    <t>Gravity BNO055+BMP280 intelligent 10DOF AHRS</t>
  </si>
  <si>
    <t>SEN0140</t>
  </si>
  <si>
    <t>INTRODUCTION
BNO055 is a new sensor IC for implementing an intelligent 9-axis Absolute Orientation Sensor. It is a system in package, integrating a triaxial 14-bit accelerometer, a triaxial 16-bit gyroscope, a triaxial geomagnetic sensor and a 32-bit microcontroller. At just 5.2 x 3.8 x 1.1 mm³, it is significantly smaller than comparable discrete or system-on-board solutions and also is the sensor-hub product of the smallest size that supports Windows 8.1 at present. BNO055 is able to provide not only single data of the three kinds of sensors (accelerometer/gyroscope/geomagnetic), but also integrated data, such as quaternions, Euler angles or vectors. Besides, the built-in MCU frees the users from the complexities of algorithm processing, which provides application support in many aspects for smart phone, wearable device and so on.
BMP280 is an absolute barometric pressure sensor especially designed for mobile applications, which can realize the measurement of barometric pressure and temperature(the data can be converted into altitude through the specific formula). The sensor module is housed in an extremely compact package. It is based on Bosch’s proven Piezo resistive pressure sensor technology featuring high accuracy and linearity as well as long term stability and high EMC robustness. Numerous device operation options offer highest flexibility to optimize the device regarding power consumption, resolution and filter performance.
Now, this sensor module integrates BNO055 and BMP280 on one board to combine the two sensor into a 10DOF sensor module. The standard Gravity-I2C interface eases the integration process for customers, freeing them from the complexities of multivendor solutions so they can spend more time on product innovation, including novel applications such as wearable hardware. It is also the perfect choice for augmented reality, more immersive gaming, personal health and fitness, indoor navigation and any other application requiring context awareness.</t>
  </si>
  <si>
    <t>https://www.dfrobot.com/product-1793.html</t>
  </si>
  <si>
    <t>https://wiki.dfrobot.com/Gravity_BNO055_+_BMP280%20intelligent_10DOF_AHRS_SKU_SEN0253</t>
  </si>
  <si>
    <t>GrovePi+</t>
  </si>
  <si>
    <t>GrovePi+ is a system with 15 Grove 4-pin interfaces that brings Grove sensors to the Raspberry Pi. It is the newest version compatible with Raspberry model B/B+ and A+ perfectly.
GrovePi+ is an easy-to-use and modular system for hardware hacking with the Raspberry Pi, no need for soldering or breadboards: plug in your Grove sensors and start programming directly. Grove is an easy to use collection of more than 100 inexpensive plug-and-play modules that sense and control the physical world. By connecting Grove Sensors to the Raspberry Pi, it empowers your Pi in the physical world. With hundreds of sensors to choose from Grove families, the possibilities for interaction are endless.</t>
  </si>
  <si>
    <t>https://www.seeedstudio.com/GrovePi-p-2241.html</t>
  </si>
  <si>
    <t>http://wiki.seeedstudio.com/GrovePi_Plus/</t>
  </si>
  <si>
    <t>I2C Color Sensor</t>
  </si>
  <si>
    <t>This module is based on the color sensor TCS3414CS with digital output I2C. Based on the 8*2 array of filtered photodiodes and 16-bits analog-to-digital converters, you can gain the color chromaticity of ambient light or the color of objects. Of the 16 photodiodes, 4 have red filters, 4 have green filters, 4 have blue filters and 4 have no filter(clear). With the synchronization input pin, external pulsed light source can provides precise synchronous conversion control.
Features
Grove compatible interface
16-Bit digital output with I 2C at 400 kHz
SYNC Input Synchronizes Integration Cycle to Modulated Light Sources
Operating temperature range -40°C to 85°C
Programmable interrupt function with User-Defined Upper and lower threshold settings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</si>
  <si>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https://web.archive.org/web/20180130124809/https://www.seeedstudio.com/grove-i2c-color-sensor-p-854.html</t>
  </si>
  <si>
    <t>https://web.archive.org/web/20180125193012/http://wiki.seeed.cc:80/Grove-I2C_Color_Sensor/</t>
  </si>
  <si>
    <t>I2C Motor Driver</t>
  </si>
  <si>
    <t>Its heart is a dual channel H-bridge driver chip that can handle current up to 2A per channel, controlled by an Atmel ATmega8L which handles the I2C communication with for example an Arduino. Both motors can be driven simultaneously while set to a different speed and direction. It can power two brushed DC motors or one 4-wire two-phase stepper motor. It requires a 6V to 15V power supply to power the motor and has an onboard 5V voltage regulator which can power the I2C bus (selectable by jumper). All driver lines are diode protected from back EMF.
The easy software interface is not the only easy-to-use feature because the I2C motor driver is designed to get you up and running in notime. It features a LED for power and four LED's to indicate if and to which direction each motor is running. Screw terminals facilitate motor and power connections, and the GROVE system plug and I2C interface enables you to daisy-chain the driver with many other devices.</t>
  </si>
  <si>
    <t>https://www.seeedstudio.com/Grove-I2C-Motor-Driver-p-907.html</t>
  </si>
  <si>
    <t>http://wiki.seeedstudio.com/Grove-I2C_Motor_Driver_V1.3/</t>
  </si>
  <si>
    <t>I2C Touch Sensor</t>
  </si>
  <si>
    <t>Description
The I2C Touch Sensor is based on FreeScale MPR121, to feel the touch or proximity of human being fingers. This sensor include 2 parts: one Touch Sensor controller, and 4 finger feelers. Insert the connectors of feelers into base of Sensor controller, you can begin your touch controlling. 
MPR121: The MPR121 is a capacitive touch sensor controller,features internal intelligence, include an hardware configurable I2C address, an expended filtering system with debounce, and completely independent electrodes with auto-configuration built in . 
Touch Sensor feeler: The Touch Sensor feelers, which was 4 included in Touch Sensor module,can be set in any place you like, to feel your finger's touch or proximity. Notice it must not get in touch with any conductive material.</t>
  </si>
  <si>
    <t>https://www.seeedstudio.com/Grove-I2C-Touch-Sensor-p-840.html</t>
  </si>
  <si>
    <t>http://wiki.seeedstudio.com/Grove-I2C_Touch_Sensor/</t>
  </si>
  <si>
    <t>IO Expansion Board for Intel® Edison (without Edison)</t>
  </si>
  <si>
    <t>DFR0338</t>
  </si>
  <si>
    <t>IO Expansion Board is one of the market favourites. Fast robotics prototyping made affordable and simple thanks to this design. Soldering and wiring often becomes a problem when a bridged connection happens and components break sometimes, increasing time and cost. The IO Expansion Shield for Edison extends Edison's powerful scope into sensing the physical world, and prepares it ready for interaction through wireless communication. This IO expansion board for Edison is compatible with Arduino open source platform and Linux, and supports Java and C development environment. It can also be used as a standalone communication platform for software like flash, processing, Max/MSP and VVVV.
*Operating Voltage	:5V
*Output Voltage	:5V/3.3V
*Input Voltage(limits)	:6-20V
*Digital I/O pins	:14
*DC Current per I/O Pin	:10mA
*Size	:70x55x15mm</t>
  </si>
  <si>
    <t>http://www.dfrobot.com/index.php?route=product/product&amp;product_id=1244#.VjghQWQrIyl</t>
  </si>
  <si>
    <t>https://wiki.dfrobot.com/IO_expansion_board_for_Edison_SKU_DFR338</t>
  </si>
  <si>
    <t>IR Distance Interrupter</t>
  </si>
  <si>
    <t>This IR Distance Interrupter features a high-sensitivity RFR-359F photoreflector to perform distance detection function. The photoreflector consists of a GaAs infared light emitting diode and a silicon planar phototransistor. When the infrared light emitted by the emitter gets reflected on a surface that blocked it, the phototransistor can pick up the signal for distance calculation. This module is panel mounted so that you can easily implement it on the surface of robots or other projects without wiring clutter. Also a potentiometer for adjustment and an indicator LED are arranged on the back for easy and clear use.
Features
High sensitivity photoreflector
Lightweight and compact
Panel mount design for clean and tidy implementation
Clear HID design: adjustment potentiometer and indicator LED
Application Ideas
Wanderer robots
RPM gauges
Approximation detection</t>
  </si>
  <si>
    <t>https://www.seeedstudio.com/Grove-IR-Distance-Interrupter-p-1278.html</t>
  </si>
  <si>
    <t>http://wiki.seeedstudio.com/Grove-IR_Distance_Interrupter_v1.2/</t>
  </si>
  <si>
    <t>IR Thermometer Sensor</t>
  </si>
  <si>
    <t>MLX90614</t>
  </si>
  <si>
    <t>SEN-09570</t>
  </si>
  <si>
    <t>Melexis' MLX90614ESF-BAA is an infrared thermometer designed for non-contact temperature sensing. An internal 17-bit ADC and a powerful DSP contribute to the MLX90614’s high accuracy and resolution. It has a huge number of applications including body temperature measurment and movement detection.
The MLX90614 provides two methods of output: PWM and SMBus (i.e. TWI, I2C). The 10-bit PWM output provides a resolution of 0.14°C, while the TWI interface has a resolution of 0.02°C. The MLX90614 is factory calibrated in wide temperature ranges: -40 to 85°C for the ambient temperature and -70 to 382.2°C for the object temperature. The measured value is the average temperature of all objects in the Field Of View of the sensor. The MLX90614 offers a standard accuracy of 0.5°C around room temperatures.
This devices comes in an industry standard TO-39 package. We’re carrying the 3V version of this sensor.
Features:
Small size, low cost
Easy to integrate
Factory calibrated in wide temperature range:
-40 to +85°C for sensor temperature
-70 to +380°C for object temperature
SMBus compatible digital interface
Customizable PWM output for continuous reading
High accuracy of 0.5°C over wide temperature range (0 to +50°C for both Ta and To)
Measurement resolution of 0.02°C
Single and dual zone versions
Simple adaptation for 8 to 16V applications
Power saving mode
Different package options for applications and measurements versatility
Automotive grade</t>
  </si>
  <si>
    <t>(origianl link still available) https://www.sparkfun.com/products/9570
(also available on digikey) https://www.digikey.hk/en/products/detail/melexis-technologies-nv/MLX90614ESF-BAA-000-TU/1647941</t>
  </si>
  <si>
    <t xml:space="preserve"> https://learn.sparkfun.com/tutorials/mlx90614-ir-thermometer-hookup-guide?_ga=1.36007587.2046375040.1490772727
(datasheet) https://www.melexis.com/-/media/files/documents/datasheets/mlx90614-datasheet-melexis.pdf</t>
  </si>
  <si>
    <t>ISD1820 Voice Recording Module</t>
  </si>
  <si>
    <t>SEN0197</t>
  </si>
  <si>
    <t>INTRODUCTION
This is the latest voice recorder module with integrated record and play functions. Easily record your voice by pressing the record button, speaking and then releasing the button when finished. The module is able to playback 10 seconds in total. Connect an 8Ω 3W speaker or an external active speaker for voice output. The module also has a 3 pin digital interface so you can connect it to an Arduino compatible microcontroller as a playback trigger.
Recommend JST-2P 3W8Ω Speaker.
SPECIFICATION
Operating voltage: 5V
Recording time: 10 seconds
Sampling frequency: 6.4KHz
Repeatable recording times: 100,000
Dimensions: 37*35 mm/ 1.46*1.38 inches</t>
  </si>
  <si>
    <t>https://www.dfrobot.com/product-1507.html</t>
  </si>
  <si>
    <t>https://www.dfrobot.com/wiki/index.php/Voice_Recorder-ISD1820_SKU:_SEN0197</t>
  </si>
  <si>
    <t>Immersible pump &amp; Water tube</t>
  </si>
  <si>
    <t>FIT0200</t>
  </si>
  <si>
    <t>INTRODUCTION
This immersible pump can be used to water your plants, make a fountain or waterfall, even change your fish tank wter.It works quietly with the sound level under 30db.
The pump has a filter inside as well as a suction cup which can help stick it to smooth surfaces tightly.
Note: This pump is intended for use UNDER the water ONLY!
APPLICATIONS
It’s widely used for solar products , fountain, rockery，air-Conditioner, Refrigerator and Refrigeration Industrial Equipment etc
SPECIFICATION
Power supply: 3.5~12V DC,65mA-500mA
Pumping head: 40-220cm
Capacity: 100-350L/H
Power range: 0.5W-5W
Dimensions: 38x38x29mm(1.5x1.5x1.14")
Weight: 125g
Cable length:1m(39.37")
DOCUMENTS
Dimension
SHIPPING LIST
Immersible pump x1
Water tube x1
 </t>
  </si>
  <si>
    <t>https://www.dfrobot.com/index.php?route=product/product&amp;product_id=667&amp;search=immersible</t>
  </si>
  <si>
    <t>https://www.dfrobot.com/blog-679.html</t>
  </si>
  <si>
    <t>Infrared Barrier Module (Digital IR Sensor)</t>
  </si>
  <si>
    <t>This is an Infrared Barrier Module that can be used with any microcontroller unit. When the module detects obstacles in front of signal transmitted by IR LED, green indicator light goes ON, and “OUT” port sustains transfers low-level signals.</t>
  </si>
  <si>
    <t>http://www.makerskart.com/shop/robotics/robot-parts/infrared-barrier-module/</t>
  </si>
  <si>
    <t>https://www.playembedded.org/blog/detecting-obstacle-with-ir-sensor-and-arduino/</t>
  </si>
  <si>
    <t>Infrared Emitter</t>
  </si>
  <si>
    <t>The Infrared Emitter is used to transmit infrared signals through an infrared LED, while there is an Infrared receiver to get the signals on the other side . An infrared LED is like any other LED, with its color centered around 940nm. We can use the emitter not only to transmit data or commands, but also to emulate remotes to control your home appliance using an Arduino. The Infrared Emitter can transmit signals reliable up to 10 meters. Beyond 10 meters, the receiver may not get the signals.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</si>
  <si>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https://www.seeedstudio.com/Grove-Infrared-Emitte-p-993.html</t>
  </si>
  <si>
    <t>http://wiki.seeedstudio.com/Grove-Infrared_Emitter/</t>
  </si>
  <si>
    <t>Infrared Receiver</t>
  </si>
  <si>
    <t>The Infrared Receiver is used to receive infrared signals and also used for remote control detection. There is a IR detector on the Infrared Receiver which is used to get the infrared light emitted by the Infrared Emitter. The IR detector have a demodulator inside that looks for modulated IR at 38 KHz. The Infrared Receiver can receive signals well within 10 meters. If more than 10 meters , the receiver may not get the signals. We often use the two Twigs-the Infrared Receiver and the Infrared Emitter to work together.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</si>
  <si>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https://www.seeedstudio.com/Grove-Infrared-Receiver-p-994.html</t>
  </si>
  <si>
    <t>http://wiki.seeedstudio.com/Grove-Infrared_Receiver/</t>
  </si>
  <si>
    <t>Infrared Reflective Sensor</t>
  </si>
  <si>
    <t>The reflectivity of infrared light varies with the color and distance of the reflecting surface. According to this principle, Grove - Infrared Reflective Sensor utilizes a RPR220 reflective photosensor module to detect color and distance. When a light-colored object approaches,the signal intensity received by infrared reflective sensor increases and the indicator LED on board turns red. When a dark-colored object approaches, the intensity decreases and the LED turns off.
This sensor is a basic and widely used part in applications such as line-following cars, rotary speed detection, auto data logging on utility meters or other situations where color or distance contrast is sharp.
Features
Operating voltage: 4.5 V - 5.5 V
Digital output, 0 or VCC
High resolution sensor;minimum detectable length: 1mm black line
Effective distance：4-15mm
Indicator LED on board
Sensitivity adjustable via potentiometer
Small Grove 1X1 compatible interface
For all Grove users (especially beginners), we provide you guidance PDF documents. Please download and read through Preface - Getting Started and Introduction to Grove before your using of the product.</t>
  </si>
  <si>
    <t>https://www.seeedstudio.com/Grove-Infrared-Reflective-Sensor-p-1230.html</t>
  </si>
  <si>
    <t>http://wiki.seeedstudio.com/Grove-Infrared_Reflective_Sensor/</t>
  </si>
  <si>
    <t>Intel® Edison</t>
  </si>
  <si>
    <t>Intel</t>
  </si>
  <si>
    <t>Description
The Intel® Edison development platform is bringing down barriers in the world of wearables and IoT technology.
FEATURES
Uses a 22nm Intel® SoC that includes a dual core, dual threaded Intel® Atom™ CPU at 500MHz and a 32-bit Intel® Quark™ microcontroller at 100 MHz.  It supports 40 GPIOs and includes 1GB LPDDR3, 4 GB EMMC, and dual-band WiFi and BTLE on a module slightly larger than a postage stamp.
The Intel Edison module will initially support development with Arduino* and C/C++, followed by Node.JS, Python, RTOS, and Visual Programming support in the near future.
It includes a device-to-device and device-to-cloud connectivity framework to enable cross-device communication and a cloud-based, multi-tenant, time-series analytics service.</t>
  </si>
  <si>
    <t>https://www.seeedstudio.com/Intel%C2%AE-Edison-Compute-Module-p-2603.html</t>
  </si>
  <si>
    <t>(downlaods) https://www.intel.com/content/www/us/en/products/sku/84572/intel-edison-compute-module-iot/downloads.html
(tutorial) https://docs.arduino.cc/retired/getting-started-guides/IntelEdison/</t>
  </si>
  <si>
    <t>Joystick Module</t>
  </si>
  <si>
    <t>DFR0061</t>
  </si>
  <si>
    <t>INTRODUCTION
Lots of robot projects need joystick. This updated joystick module V2 provides an affordable solution.  Simply connect  to two analog inputs, the robot is at your commands with X,Y control. It also has a switch that is connected to a digital pin.  This joystick module can be easily connect to Arduino by our IO Expansion Shield with supplied cables.
Notice: The new version of analog sensor port pin mapping has been changed as the following two features.
FEATURES
Wide voltage range from 3.3V to 5V
Standard assembling struct (two 3mm holes with multiple of 5cm as interval)
Easily recognitive interfaces of sensors ("A" for analog and "D" for digital)
Icons to simplely illustrate sensor function
High quality connector
Immersion gold surface
SPECIFICATION
Supply Voltage: 3.3V to 5V
Interface: Analog x2,Digital x1
Size:35x39mm (1.38x1.53'')</t>
  </si>
  <si>
    <t>http://www.dfrobot.com/index.php?route=product/product&amp;product_id=349&amp;search=DFR0061&amp;description=true#.VkRG7LcrLIU</t>
  </si>
  <si>
    <t>https://wiki.dfrobot.com/Joystick_Module_For_Arduino_SKU_DFR0061</t>
  </si>
  <si>
    <t>KY-008 LASER TRANSMITTER MODULE</t>
  </si>
  <si>
    <t>https://www.amazon.in/Invento-sensor-Module-KY-008-Arduino/dp/B07659LXPB</t>
  </si>
  <si>
    <t>https://arduinomodules.info/ky-008-laser-transmitter-module/</t>
  </si>
  <si>
    <t>L298N Motor Driver Module</t>
  </si>
  <si>
    <t>L298N</t>
  </si>
  <si>
    <t>This L298N Motor Driver Module is a high power motor driver module for driving DC and Stepper Motors. This module consists of an L298 motor driver IC and a 78M05 5V regulator. L298N Module can control up to 4 DC motors, or 2 DC motors with directional and speed control.</t>
  </si>
  <si>
    <t>https://www.amazon.com/Qunqi-Controller-Module-Stepper-Arduino/dp/B014KMHSW6</t>
  </si>
  <si>
    <t>(tutorial) https://projecthub.arduino.cc/hibit/how-to-use-the-l298n-motor-driver-module-0bb697
(alternative) https://projecthub.arduino.cc/lakshyajhalani56/l298n-motor-driver-arduino-motors-motor-driver-l298n-7e1b3b</t>
  </si>
  <si>
    <t>LCD KeyPad Shield</t>
  </si>
  <si>
    <t>DFR0009</t>
  </si>
  <si>
    <t>INTRODUCTION
This is a very popular LCD Keypad shield for Arduino(https://www.dfrobot.com/index.php?route=product/category&amp;path=35) and other variants. It includes a 2x16 LCD display and 6 momentary push buttons. Pins 4, 5, 6, 7, 8, 9 and 10 are used to interface with the LCD. Just one Analog Pin 0 is used to read the five pushbuttons. The LCD shield supports contrast adjustment and back-lit on/off functions. It also exposes five analog pins with DFRobot color code for easy analog sensor plugging and display. The on board LED indicates power on.
This shield has 5 keys — select, up, right, down and left which allow you move through menus and make selections straight from one board attached to your Arduino project without requiring a massive tower of shields.
This design allows you keep connecting sensors to the rest of the pins, and use it for monitoring or menu selection with the push buttons even for gaming. Project applications require testing or debugging. Displaying information right away help on most occasions when a computer is not at reach. If you are planning to build something not attached to a computer and you need to check what is going on when you place it on position, this addition will prove very valuable to make sure the program is running well.
The used LCD pins are not exposed on top side of the board leaving only the unused ones. This way, conflict with LCD pins on top of the board will not happen anymore. This design includes a APC / Bluetooth v3 socket to enable you data transmission with your robot.
The shield is designed for 'classic' Arduino such as the Uno, Duemilanove, Diecimilla, etc.
SPECIFICATION
Operating Voltage: 5V
5 Push buttons to supply a custom menu control panel
RST button for resetting arduino program
Integrate a potentiometer for adjusting the backlight
Pin used:
D4-D7    -&gt; LCD Data transmission
D8       -&gt; Register Select
D9       -&gt; Enable pin
D10      -&gt; Backlight control
APC&amp;BT pin header for connecting wireless devices, directly compatible with:
APC220 Radio Communication Module(https://www.dfrobot.com/product-57.html)
DFRobot Bluetooth V3(https://www.dfrobot.com/product-360.html)
Expanded available I/O pins
Expanded Analog Pinout with standard DFRobot configuration for fast sensor extension
Dimension: 80 x 58 mm (3.15x 2.28 in)
DOCUMENTS
Wiki Doc(https://www.dfrobot.com/wiki/index.php/LCD_KeyPad_Shield_For_Arduino_SKU:_DFR0009)
Product Dimension(https://github.com/Arduinolibrary/DFRobot_LCD_keypad/raw/master/LCDKeypad%20Shield.png)
Layout(https://github.com/Arduinolibrary/DFRobot_LCD_keypad/raw/master/DFR0009_Layout.png)
SHIPPING LIST
LCD Keypad Shield for Arduino    x1
PROJECTS
LCD for 3D printer menu selection(https://github.com/Arduinolibrary/DFRobot_LCD_keypad/raw/master/DFR0009_Layout.png)
Soil moisture reader(http://youtu.be/v8ldQVXc-vc)
Buttons, clock setting + RTC(http://youtu.be/wtSJ6ojU9w0)</t>
  </si>
  <si>
    <t>https://www.dfrobot.com/product-51.html</t>
  </si>
  <si>
    <t>https://www.dfrobot.com/wiki/index.php/LCD_KeyPad_Shield_For_Arduino_SKU:_DFR0009</t>
  </si>
  <si>
    <t>LCD Keypad Shield V2.0</t>
  </si>
  <si>
    <t>DFR0374</t>
  </si>
  <si>
    <t>The Arduino LCD Keypad Shield V2 includes a 2x16 LCD display and 6 momentary push buttons. Pins 4, 5, 6, 7, 8, 9 and 10 are used to interface with the LCD and Analog Pin 0 is used to read the work status of five pushbuttons.
This product ensures consumer's convience especially when computer is not available. Menu selection and monitoring can be easily achieved by this product even for gaming, that means you can test or debug your project by displaying information on the LCD display. This function makes sure that the project runs well.
LCD Keypad Shield V2.0 is a sepcial version based on LCD Keypad shield V1.0(https://www.dfrobot.com/index.php?route=product/product&amp;product_id=51&amp;search=dfr0009&amp;description=true#.VlKTY_mqqAw). APC interface and the other GPIO pins have been simplified from the board. It looks more like a small control panel. A simple Arduino library is provided to make screen driving easier. Note: It is only compatible with 5V Arduino boards, such as Arduino UNO, Arduino Leonardo and Arduino Mega.</t>
  </si>
  <si>
    <t>https://www.dfrobot.com/index.php?route=product/product&amp;product_id=1363</t>
  </si>
  <si>
    <t>(old) https://wiki.dfrobot.com/DFR0374_LCD_Keypad_Shield_V2.0_Old
(new) https://wiki.dfrobot.com/_SKU_DFR0374__SKU_DFR0936_LCD_Keypad_Shield_V2.0</t>
  </si>
  <si>
    <t>LED Bar</t>
  </si>
  <si>
    <t>Grove – LED Bar is comprised of a 10 segment LED gauge bar and an MY9221 LED controlling chip. It can be used as a indicator for remaining battery life, voltage, water level, music volume or other values that require a gradient display. There are 10 LED bars in the LED bar graph: one red, one yellow, one light green, and the rest green. Demo code is available to get you up and running quickly. It lights up the LEDs sequentially from red to green, so the entire bar graph is lit up in the end. Want to go further? Go ahead and code your own effect.</t>
  </si>
  <si>
    <t>https://web.archive.org/web/20151111042449/http://www.seeedstudio.com/depot/grove-led-bar-p-1178.html?cPath=34_78</t>
  </si>
  <si>
    <t>https://web.archive.org/web/20151118154035/http://www.seeedstudio.com:80/wiki/Grove_-_LED_Bar</t>
  </si>
  <si>
    <t>LED Bar Blue</t>
  </si>
  <si>
    <t>COM-00678</t>
  </si>
  <si>
    <t>Description:
Want to make a 12 ft GPS wall clock? This is the perfect item to light it up! Even if you that’s not the project you are looking to build, these light bars pack quite a bit of light into three small LED’s and they are very easy to set up with no soldering required.
The blue LED Light Bar is a pre-packaged strip of 3 high-output LEDs powered by 12VDC. Each unit comes with a fully assembled and tested PCB with current limiting resistors, a wall-mount holder, and a polarized connection cable. Each LED Light Bar only absorbs approximately 30mA @ 12V.
Dimensions:
3.08x 0.59" (78x15mm)
Mounting hole OD is 0.176" (4.5mm)
Documents:
Tutorial(https://www.sparkfun.com/tutorials/47)</t>
  </si>
  <si>
    <t>https://learn.sparkfun.com/tutorials/led-light-bar-hookup?_ga=2.247430983.297479349.1575166940-858565191.1575166940</t>
  </si>
  <si>
    <t>LED Strip Driver</t>
  </si>
  <si>
    <t>The LED Strip Driver with 4-pin Grove interface provides easy connectivity to your standard Arduino device or Seeed Stalker. It can help you control the luminance of a single-color LED strip, as well as the color and the luminance of an RGB LED strip through Arduino or Seeeduino.
It has 2 terminals and 2 Grove interfaces. The power for the LED strip comes in through the 2-pin terminal. And the LED controlling voltages output through the 4-pin terminal. The 2 Grove interfaces are respectively screen-printed “IN” (for controlling data input) and “OUT” (for controlling data shared with the next strip driver).
It can drive an LED strip 1 to 2 meters long with 9 V, while 1 to 5 meters long with 12 V.  The driver in conjunction with the colorful LED strips can add a wonderful effect to indoor or outdoor usages.
Features
Grove compatible interface
Can be cascaded for a larger display
Best results achieved with LED strips 5 meters long or shorter
Outputs PWM signals
256 gray-levels are adjustable via programming
Arduino and MEGA compatible
Screw Terminals (power input and control signal output interface)</t>
  </si>
  <si>
    <t>https://www.seeedstudio.com/Grove-LED-Strip-Driver-p-1197.html</t>
  </si>
  <si>
    <t>http://wiki.seeedstudio.com/Grove-LED_Strip_Driver/</t>
  </si>
  <si>
    <t>LM2596 DC-DC Buck Converter Step Down Module</t>
  </si>
  <si>
    <t>LM2596</t>
  </si>
  <si>
    <t>LM2596 DC-DC Buck Converter Step Down Module
 Dimensions: 45 (L) * 20 (W) * 14 (H) mm (with potentiometer)
 Features: All SANYO solid capacitors, the 36u thickening circuit boards, high-Q inductance with output value of high-power LED indicator
 Input: DC 3V to 40V (input voltage must be higher than the output voltage to 1.5v above can not boost)
 Output: DC 1.5V to 35V voltage continuously adjustable, high-efficiency maximum output current of 3A.</t>
  </si>
  <si>
    <t>https://www.amazon.com/LM2596-Converter-Module-Supply-1-23V-30V/dp/B008BHBEE0</t>
  </si>
  <si>
    <t>(datasheet for the chip LM2596, not the module) https://www.ti.com/lit/ds/symlink/lm2596.pdf</t>
  </si>
  <si>
    <t>LilyPad</t>
  </si>
  <si>
    <t>A000011</t>
  </si>
  <si>
    <t>his is LilyPad Arduino - the main board consisting of an ATmega328 with the Arduino bootloader and a minimum number of external components to keep it as small (and as simple) as possible. Board will run from 2V to 5V. The latest version of the LilyPad supports automatic reset for even easier programming. The back side of the LilyPad is now completely flat! We now use a surface mount programming connector to keep the header from poking through.
This version of the LilyPad now uses the new ATmega328 at 8MHz. Arduino 0016 supports the Arduino Pro Mini 328/8MHz. Use this setting when using this new LilyPad 328.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t>
  </si>
  <si>
    <t>https://www.sparkfun.com/lilypad-arduino-328-main-board.html</t>
  </si>
  <si>
    <t>https://docs.arduino.cc/retired/getting-started-guides/ArduinoLilyPad/</t>
  </si>
  <si>
    <t>Lilypad ProtoSnap Plus</t>
  </si>
  <si>
    <t>DEV-12922</t>
  </si>
  <si>
    <t>The LilyPad ProtoSnap Plus Kit is an all-in-one e-textile prototyping kit that has been specifically designed to make it as easy as possible to incorporate electronics into any of your garments or fabrics. The included LilyPad ProtoSnap Plus is a sewable electronics powerhouse that you can use to explore circuits and programming, then break apart to make an interactive fabric or wearable project. We have also included a USB cable, 110mAh LiPo battery, needle set and two conductive thread bobbins. With all of these parts combined and the featured Activity Guide (found in the Documents tab), you will be able to plan and create fantastic projects in no time!
At the center of the ProtoSnap Plus is the LilyPad USB Plus microcontroller, pre-wired to a LilyPad board including a LilyPad Light Sensor, LilyPad Buzzer, LilyPad Button Board, four pairs of colored LilyPad LEDs and a LilyPad Slide Switch. Because these components are connected together on the ProtoSnap board, you can test out your project ideas before you sew. The ProtoSnap Plus also includes expansion ports that let you sew your wearables together or use alligator cables to easily connect external sensors and components. After testing out your coding ideas using the attached LilyPad pieces, you can break apart the prototyping board and sew them into your project!</t>
  </si>
  <si>
    <t>https://www.sparkfun.com/lilypad-protosnap-plus.html</t>
  </si>
  <si>
    <t>https://cdn2.hubspot.net/hubfs/2224003/LilyPad/Lilypad-Guide-1.pdf</t>
  </si>
  <si>
    <t>LilyPad XBee</t>
  </si>
  <si>
    <t>E000027</t>
  </si>
  <si>
    <t>Description: The LilyPad XBee is a breakout board for the popular XBee modules that can be sewn into your e-textile projects to provide them with a little “connectivity.” This board includes easy-to-sew tabs and all the necessary power regulation to run on the LilyPad system. Once sewn into your project just attach your favorite XBee to the pre-soldered headers and you are good to go!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
LilyPad XBee was co-developed by Kate Hartman and Rob Faludi. It works with all the popular XBee module types!
Note: This LilyPad board does NOT include and XBee module.
Note: A portion of this sale is given back to Dr. Leah Buechley for continued development and education of e-textiles and to Rob Faludi and Kate Hartman for product support and continued development.</t>
  </si>
  <si>
    <t>https://github.com/sparkfun/LilyPad_XBee/tree/HW_1.0</t>
  </si>
  <si>
    <t>Lilypad USB</t>
  </si>
  <si>
    <t>The LilyPad Arduino USB is a microcontroller board based on the ATmega32u4. It has 9 digital input/output pins (of which 4 can be used as PWM outputs and 4 as analog inputs), an 8 MHz resonator, a micro USB connection, a JST connector for a 3.7V LiPo battery, and a reset button.</t>
  </si>
  <si>
    <t>https://www.sparkfun.com/products/12049</t>
  </si>
  <si>
    <t>(introduction) https://docs.arduino.cc/retired/boards/lilypad-arduino-usb/
(tutorial) https://docs.arduino.cc/retired/getting-started-guides/ArduinoLilyPadUSB/</t>
  </si>
  <si>
    <t>Line Finder</t>
  </si>
  <si>
    <t xml:space="preserve">
Line finder is designed for line following robotic. It consists two parts - an IR emitting LED and an IR sensitive phototransistor. It can output digital signal to a microcontroller so the robot can reliably follow a black line on a white background, or vice versa.</t>
  </si>
  <si>
    <t>https://www.seeedstudio.com/Grove-Line-Finder-v1.1-p-2712.html</t>
  </si>
  <si>
    <t>http://wiki.seeedstudio.com/Grove-Line_Finder/</t>
  </si>
  <si>
    <t>Lipo Rider Pro</t>
  </si>
  <si>
    <t>Power your favourite electronic kit with green energy! The LiPo Rider Pro is a promotion of Lipo Rider.It supply heavier load output(1A peak) than Lipo Rider. The LiPo Rider Pro board allows you ride the solar wave to run your favourite 5V device. The LiPo Rider Pro board is the ideal green power solution for your outdoor sensor design. Attach the LiPo Rider Pro board to your sensor board and it can run on solar power forever! It can also be used to charge mobile phone.
The LiPo Rider Pro is extremely affordable and easy to use. No programming is required. Plug it in and it works. The internal charger IC handles all the power flow between the various components.
In case solar power is not sufficient, the mini USB port allows you to charge your lithium battery through USB. It can also be used to program your kit without detaching the LiPo Rider Pro board.</t>
  </si>
  <si>
    <t>https://www.seeedstudio.com/LiPo-Rider-Pro-p-992.html</t>
  </si>
  <si>
    <t>http://wiki.seeedstudio.com/Lipo_Rider_Pro/</t>
  </si>
  <si>
    <t>Liquid Level Sensor</t>
  </si>
  <si>
    <t>SEN0204</t>
  </si>
  <si>
    <t>The non-contact liquid level sensor utilizes advanced signal processing technology by using a powerful chip (XKC-Y25-T12V) with high-speed operation capacity to achieve non-contact liquid level detection. No contact with liquid makes the module suitable for hazardous applications such as detecting toxic substances, strong acid, strong alkali and all kinds of liquid in an airtight container under high pressure. There are no special requirements for the liquid or container and the sensor is easy to use and easy to install.
The liquid level sensor is equipped with an interface adapter that makes it compatible with DFRobot "Gravity"(https://www.dfrobot.com/gravity) interface. Four levels of sensitivity can be configured by pressing the SET button.
SPECIFICATION
Chip: XKC-Y25-T12V
Interface:Gravity Digital
DOCUMENTS
Product WIKI(https://www.dfrobot.com/gravity)
Documents(https://www.dfrobot.com/wiki/index.php?title=Non-contact_Liquid_Level_Sensor_XKC-Y25-T12V_SKU:_SEN0204#More)
SHIPPING LIST
Liquid Level Sensor Probe x1
Liquid Level Sensor Adapter x1
Gravity Digital 3-Pin Cable x1</t>
  </si>
  <si>
    <t>https://www.dfrobot.com/index.php?route=product/product&amp;search=liquid+level&amp;description=true&amp;product_id=1493</t>
  </si>
  <si>
    <t>https://www.dfrobot.com/wiki/index.php/Non-contact_Liquid_Level_Sensor_XKC-Y25-T12V_SKU:_SEN0204</t>
  </si>
  <si>
    <t>Loudness Sensor</t>
  </si>
  <si>
    <t>DESCRIPTION
The Grove - Loudness Sensor is designed to detect the loudness of environmental sound. Based on amplifier LM2904 and a built-in microphone, it amplifies and filters the high frequency signal that received from the microphone, and outputs a positive envelop. This will make for Arduino’s signal acquisition. The output value depends on the level of sound input. In order to avoid unnecessary signal disturbances, input signal will go through two times’ filtering inside the module. Lastly, there is a screw potentiometer that enables manual adjustments to the output gain.
Features
Grove compatible interface
Wide supply voltage range
Built-in signal filtering
Gain adjustable via screw potentiometer
Specifications
Item	Min	Typical	Max	Unit
Voltage	3.5	5.0	10	VDC
Working Frequency	50	-	20,000	HZ
Sensitivity	-48	-	66	dB
Signal-to-noise Ratio	&gt;58	dB
Output Signal range	Digital Signal (0-1023)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
Documents
Please visit our wiki(http://www.seeedstudio.com/wiki/Grove_-_Loudness_Sensor) page for more info about this product. It will be appreciated if you can help us improve the documents, add more demo code or tutorials. For technical support, please post your questions to ourforum(http://forum.seeedstudio.com/).</t>
  </si>
  <si>
    <t>https://www.seeedstudio.com/Grove-Loudness-Sensor-p-1382.html</t>
  </si>
  <si>
    <t>http://wiki.seeedstudio.com/Grove-Loudness_Sensor/</t>
  </si>
  <si>
    <t>Luminance Sensor</t>
  </si>
  <si>
    <t>Grove - Luminance Sensor using APDS-9002 as lumens Sensor, provide the linear transform lumen intensity for the output voltage levels. And APDS-9002 spectrum and human eye is extremely close to. Very suitable for application in the field of human intelligence. 
Specification
VCC supply 2.4 to 5.5 V
APDS-9002 Size: 2*1.25*0.8mm
The linear output voltage range：0~2.3V
101020076
http://www.seeedstudio.com/depot/Grove-Luminance-Sensor-p-1941.html
http://www.seeedstudio.com/wiki/Grove_-_Luminance_Sensor</t>
  </si>
  <si>
    <t>https://www.seeedstudio.com/Grove-Luminance-Sensor-p-1941.html</t>
  </si>
  <si>
    <t>http://wiki.seeedstudio.com/Grove-Luminance_Sensor/</t>
  </si>
  <si>
    <t>MOSFET</t>
  </si>
  <si>
    <t>Grove – MOSFET enables you to control higher voltage project, say 15VDC, with low voltage, say 5V, on microcontroller. MOSFET is also a kind of switch, but its switching frequency can reach up to 5MHz, much faster than normal mechanical relay. There are two screw terminals on the board. One for outer power source and the other for device you want to control. Grove – MOSFET will pass the power from one end to another when closed. But if outer power source is absent, your device can still draw power from microcontroller via the Grove interface.</t>
  </si>
  <si>
    <t>https://www.seeedstudio.com/Grove-MOSFET-p-1594.html</t>
  </si>
  <si>
    <t>http://wiki.seeedstudio.com/Grove-MOSFET/</t>
  </si>
  <si>
    <t>MP3 Player Shield</t>
  </si>
  <si>
    <t xml:space="preserve">DEV-12660 ROHS
</t>
  </si>
  <si>
    <t>The SparkFun MP3 Player Shield is an awesome MP3 decoder with the capabilities of storing music files onto a run-of-the-mill microSD card, thus giving you the ability toadd music or sound effects to any project. With this board you can pull MP3 files from an microSD card and play them using only one shield, effectively turning any Arduino into a fully functional stand-alone MP3 player! The MP3 Shield utilizes the VS1053B(http://www.sparkfun.com/products/8892) MP3 audio decoder IC to decode audio files. The VS1053 is also capable of decoding Ogg Vorbis/MP3/AAC/WMA/MIDI audio and encoding IMA ADPCM and user-loadable Ogg Vorbis.
The VS1053 receives its input bitstream through a serial input bus (SPI). After the stream has been decoded by the IC, the audio is sent out to both a 3.5mm stereo headphone jack, as well as a 2-pin 0.1" pitch header.
This shield comes populated with all components as shown in the images and schematic; but it does not come with headers installed. We recommend the Arduino R3 Stackable Header Kit(https://www.sparkfun.com/products/11417).
Features:
3.5mm audio out jack
0.1" spaced header for speaker out
microSD card slot</t>
  </si>
  <si>
    <t>https://www.sparkfun.com/products/12660</t>
  </si>
  <si>
    <t>https://github.com/sparkfun/MP3_Player_Shield/tree/V_1.5</t>
  </si>
  <si>
    <t>Magnetic Switch</t>
  </si>
  <si>
    <t>This is a Grove interface compatible Magnetic switch module. It is based on encapsulated dry reed switch CT10. CT10 is single-pole, single throw (SPST) type, having normally open ruthenium contacts. The sensor is a double-ended type and may be actuated with an electromagnet, a permanent magnet or a combination of both. The magnetic switch is a wonder tool for designers who would like to turn a circuit on and off based on proximity.
Features
Grove compatible interface
2.0cm x 2.0cm twig module
Minimum external parts
10W rating
Rugged encapsulation</t>
  </si>
  <si>
    <t>https://www.seeedstudio.com/Grove-Magnetic-Switch-p-744.html</t>
  </si>
  <si>
    <t>http://wiki.seeedstudio.com/Grove-Magnetic_Switch/</t>
  </si>
  <si>
    <t>Mini DY-SV5W MP3 Player Module Trigger</t>
  </si>
  <si>
    <t>Free_on</t>
  </si>
  <si>
    <t>xu201905</t>
  </si>
  <si>
    <t>DY-SV5W</t>
  </si>
  <si>
    <t>Features:
1. Support MP3 and WAV decoding formats.
2. Support sampling rate (KHz): 8/11.025/12/16/22.05/24/32/44.1/48.
3. 24-bit DAC output, dynamic range support 90dB, signal-to-noise ratio support 85dB.
4. Fully support FAT16/FAT32 file system, maximum support for 32G TF card.
5. Comes with 5W class D power amplifier, can directly drive 4Ω, 3~5W speakers.
6. UART serial port control voice broadcast function, can control playback, pause, song selection, volume addition and subtraction, etc., the largest selection of 65,535 songs, baud rate of 9600bit / s.
7. Support IO trigger playback function, 8 IO ports trigger 8 tracks or 8 IO ports to trigger 255 tracks.
8. Support One_line single bus serial port control, can control playback, pause, song selection, volume addition and subtraction and other functions.
9. Support 3 configuration IO for up to 7 working mode selection, dial switch settings are simple.
10. Module interface and function definition
Specification:
Model: DY-SV5W
Dimensions: 4x4cm/1.57x1.57inch
Color: As shown
Quantity: 1 Pc
Note:
1.Please allow 0-1cm error due to manual measurement. pls make sure you do not mind before you bid.
2.Due to the difference between different monitors, the picture may not reflect the actual color of the item. Thank you!
Package includes:
1 x MP3 Player Module</t>
  </si>
  <si>
    <t>https://www.aliexpress.us/item/2255799886427216.html
(Alternative on Taobao) https://detail.tmall.com/item.htm?id=585621405488
 (Alternative on Taobao) https://detail.tmall.com/item.htm?abbucket=9&amp;id=586292221116</t>
  </si>
  <si>
    <t>https://www.aliexpress.us/item/2255799886427216.html</t>
  </si>
  <si>
    <t>Moisture Sensor</t>
  </si>
  <si>
    <t>Description
TheGrove - Moisture Sensor can be used to detect the moisture of soil, to judge if there is dampness around the sensor. It can be used to decide if the plants in a garden need watering. It can be used in gardens to automate watering plants. It can be used very easily by just inserting the sensor into the soil and reading the output using ADC.
NOTE:This sensor is not hardened against contamination or exposure of the control circuitry to water and may be prone to electrolytic corrosion across the probes , please use it for PROTOTYPING ONLY.
Features
Grove compatible interface
Easy to use</t>
  </si>
  <si>
    <t>https://www.seeedstudio.com/Grove-Moisture-Sensor-p-955.html</t>
  </si>
  <si>
    <t>http://wiki.seeedstudio.com/Grove-Moisture_Sensor/</t>
  </si>
  <si>
    <t xml:space="preserve">Motor Control Shield </t>
  </si>
  <si>
    <t>PRODUCT ID: 81</t>
  </si>
  <si>
    <t>Here is a design for a full-featured motor shield that will be able to power many simple to medium-complexity projects.
2 connections for 5V 'hobby' servos connected to the Arduino's high-resolution dedicated timer - no jitter!
4 H-Bridges: L293D chipset provides 0.6A per bridge (1.2A peak) with thermal shutdown protection, internal kickback protection diodes. Can run motors on 4.5VDC to 25VDC.
Up to 4 bi-directional DC motors with individual 8-bit speed selection (so, about 0.5% resolution)
Up to 2 stepper motors (unipolar or bipolar) with single coil, double coil or interleaved stepping.
Pull down resistors keep motors disabled during power-up
Big terminal block connectors to easily hook up wires (18-26AWG) and power
Arduino reset button brought up top
2-pin terminal block and jumper to connect external power, for separate logic/motor supplies
Tested compatible with Arduino Mega 1280 &amp; 2560, Diecimila, Duemilanove, and UNO
Download the easy-to-use Arduino software library, check out the examples and you're ready to go!</t>
  </si>
  <si>
    <t>https://www.adafruit.com/product/81
(new version v2) https://www.adafruit.com/product/1438</t>
  </si>
  <si>
    <t>(v1) https://learn.adafruit.com/adafruit-motor-shield
(v2) https://learn.adafruit.com/adafruit-motor-shield-v2-for-arduino
(v2 library download) https://docs.arduino.cc/libraries/adafruit-motor-shield-v2-library/</t>
  </si>
  <si>
    <t>Motor with Encoders</t>
  </si>
  <si>
    <t>CHIHAI （驰海）</t>
  </si>
  <si>
    <t>ID: 1214666</t>
  </si>
  <si>
    <t xml:space="preserve">(MOTOR DC6V 90RPM N20 Encoder Motor Reducer Gear Motor DC Gear Motor)
GA12-N20 Motor*1
ZH1.5 6P 15cm  6-pin wire connector*1
</t>
  </si>
  <si>
    <t>(original brand on Taobao, Chinese) https://item.taobao.com/item.htm?id=641181590224
(english) https://www.alibaba.com/product-detail/_1600179322769.html</t>
  </si>
  <si>
    <t>(Only chinese available) https://item.taobao.com/item.htm?id=641181590224</t>
  </si>
  <si>
    <t>NFC Module</t>
  </si>
  <si>
    <t>PN532</t>
  </si>
  <si>
    <t>(Aliexpress) https://www.aliexpress.us/item/3256807357553796.html
(Adafruit alternative) https://www.adafruit.com/product/364</t>
  </si>
  <si>
    <t>https://github.com/elechouse/PN532
(Document for Adafruit version) https://learn.adafruit.com/adafruit-pn532-rfid-nfc/arduino-library</t>
  </si>
  <si>
    <t>NFC Module for Arduino</t>
  </si>
  <si>
    <t>DFR0231</t>
  </si>
  <si>
    <t>INTRODUCTION
Your credit cards: gone. Bus pass and train tickets: vanished.Welcome to Near Field Communications (NFC) Module for arduino, a contactless, Wi-Fi-lite style tech that could already be in your smartphone, and could soon be a regular feature of your commute.
Near Field Communications(NFC) is a set of short-range wireless technologies, typically requiring a distance of 10cm or less, for two devices such as smartphones or the similar things very close to each other to establish communication. Communication is also possible between a NFC device and unpowered NFC chips such as tags, stickers, key fobs and cards which do not require batteries.
The NFC Module for Arduino is designed to extend this powerful feature for your project or application based on Arduino.It integrates a PN532 NFC controller from Philips.The driver interface for this product is UART interface of the microcontroller. So it's possible for you to test it via a USB to UART converter directly. On the other hand, for the applications with microcontroller, the module provides an event for your processor when detects the NFC tags, stickers, key fobs, or cards via high speed serial uart.
APPLICATIONS
Contactless payment systems
Bluetooth and Wi-Fi connections
Social networking situations, such as sharing contacts, photos, videos or files
Electronic identity documents and keycards
Smartphone automation and NFC tags
Help us to improve the library!
We have this fantastic NFC module for arduino, and find that none of the existing library is good enough for this module. If you're an Arduino developer or geeker, and just happen to know something about NFC, please help us to make our Arduino NFC module better. We'd like to have it support ting the NDEF protocol.
As a reward, we will give you a arduino NFC module for free plus 50USD DFRobot shop's coupon.
if you are interested, please drop us an email. E-mail: Techsupport@dfrobot.com
SPECIFICATION
Working Voltage: 3.3v or 5v
Host interface: UART
Default Band rate: 115200 bps
Integrate PN532 NFC controller
Supports ISO 14443A/MIFARE
Supports ISO 14443B in reader/writer mode only
Typical max operating distance for detecting NFC tags from 20 to 50mm depending on the antenna size of the tag
Serve for contactless communication at 13.56MHz
Size: 11cm x 5cm(4.33"x1.97")
DOCUMENTS
Wiki (NFC Module for Arduino (SKU:DFR0231))
Schematic
Layout
PN532 datasheet
PN532 user manual
Arduino sample sketch</t>
  </si>
  <si>
    <t>https://www.dfrobot.com/product-892.html</t>
  </si>
  <si>
    <t>https://www.dfrobot.com/wiki/index.php/NFC_Module_for_Arduino_(SKU:DFR0231)</t>
  </si>
  <si>
    <t>NFC Tag</t>
  </si>
  <si>
    <t>Grove - NFC Tag is a highly integrated Near Field Communication Tag module,this module is I2C interface,which base on M24LR64E-R,M24LR64E-R have a 64-bit unique identifier and 64 -Kbit EEPROM.Grove - NFC Tag attach an independent PCB antenna which can easily stretch out of any enclosure you use, leaving more room for you to design the exterior of your project.
SPECIFICATION
• _x009f_Working Voltage:5V or 3V3
• _x009f_Working Current&lt;1mA
• _x009f_2CM max effective range
• _x009f_Serve for contactless communication at 13.56MHz
• _x009f_ISO 15693 and ISO 18000-3 mode 1 compatible
• _x009f_64-bit unique identifier (UID)
• _x009f_Read Block &amp; Write (32-bit blocks)
• _x009f_Grove I2C Interface</t>
  </si>
  <si>
    <t>https://www.seeedstudio.com/Grove-NFC-Tag-p-1866.html</t>
  </si>
  <si>
    <t>http://wiki.seeedstudio.com/Grove_NFC_Tag/</t>
  </si>
  <si>
    <t>NeoPixel Ring - 16 x 5050 RGB LED with Integrated Drivers</t>
  </si>
  <si>
    <t>DESCRIPTION
Round and round and round they go! 16 ultra bright smart LED NeoPixels are arranged in a circle with 1.75" (44.5mm) outer diameter. The rings are 'chainable' - connect the output pin of one to the input pin of another. Use only one microcontroller pin to control as many as you can chain together! Each LED is addressable as the driver chip is inside the LED. Each one has ~18mA constant current drive so the color will be very consistent even if the voltage varies, and no external choke resistors are required making the design slim. Power the whole thing with 5VDC (4-7V works) and you're ready to rock.
There is a single data line with a very timing-specific protocol. Since the protocol is very sensitive to timing, it requires a real-time microconroller such as an AVR, Arduino, PIC, mbed, etc. It cannot be used with a Linux-based microcomputer or interpreted microcontroller such as the netduino or Basic Stamp. Our wonderfully-written Neopixel library for Arduino supports these pixels! As it requires hand-tuned assembly it is only for AVR cores but others may have ported this chip driver code so please google around. An 8MHz or faster processor is required.</t>
  </si>
  <si>
    <t>https://www.adafruit.com/product/1463</t>
  </si>
  <si>
    <t>https://learn.adafruit.com/adafruit-neopixel-uberguide/downloads</t>
  </si>
  <si>
    <t xml:space="preserve">NeoPixel Stick - 8 x 5050 RGBW LEDs - Natural White - ~4500K </t>
  </si>
  <si>
    <t>DESCRIPTION
What is better than smart RGB LEDs? Smart RGB+White LEDs! These NeoPixel sticks now have 4 LEDs in them (red, green, blue and white) for excellent lighting effects. These are fun and glowy, and you can control each LED individually! Make your own little LED arrangement with this stick of NeoPixel LEDs.
This is the Natural White RGBW version. We also have this stick in Warm White, Cool White, and good ole RGB!
The NeoPixel is 'split', one half is the RGB you know and love, the other half is a white LED with a yellow phosphor. Unlit, it resembles an egg yolk. Lit up these are insanely bright (like ow my eye hurts) and can be controlled with 8-bit PWM per channel (8 x 4 channels = 32-bit color overall). Great for adding lots of colorful + white dots to your project!</t>
  </si>
  <si>
    <t>https://www.adafruit.com/product/2868</t>
  </si>
  <si>
    <t>Novalia Printed Touch Creator Kit Control Module</t>
  </si>
  <si>
    <t>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</si>
  <si>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https://www.novalia.co.uk/product/printed-touch-creator-kit/</t>
  </si>
  <si>
    <t>https://www.youtube.com/watch?v=DrHVFsckTjA</t>
  </si>
  <si>
    <t>1. 1 x Control Module
 2. 1 x Speaker Module
 3. 1 x Battery Holder Module
 4. 1 x Power Jack</t>
  </si>
  <si>
    <t>Nunchuck</t>
  </si>
  <si>
    <t>The Grove - NunChuck is a small PCB that adapts the Wii Nunchuck connector to standard Grove connector. The power, ground and two-wire interface of the Nunchuck are all broken out to a 4-pin 0.1" pitch header. This “Grove - NunChuck”, let you play with the Wii Nunchuck and other Wii remote peripherals without needing you to cut cables. Just plug it into the Wii Nunchuck, then into the Grove - Base Shield(http://www.seeedstudio.com/depot/base-shield-v13-p-1378.html?cPath=98_16).</t>
  </si>
  <si>
    <t>https://www.seeedstudio.com/Grove-Nunchuck-p-1474.html</t>
  </si>
  <si>
    <t>http://wiki.seeedstudio.com/Grove-NunChuck/</t>
  </si>
  <si>
    <t>OLED Display 0.96''</t>
  </si>
  <si>
    <t>Description
Grove - OLED Display 0.96"is an OLED monochrome 128×64dot matrix display module with Grove 4pin I2C Interface .The characteristics of this display module are high brightness, self-emission, high contrast ratio, slim outline, wide viewing angle, wide temperature range, and low power consumption. It has a bigger screen and uses all the columns from the SSD1308 chip so that it can display more contents than the OLED 96×16.
Features
Grove compatible
Small size
I2C Interface
Low power consumption</t>
  </si>
  <si>
    <t>https://www.seeedstudio.com/Grove-OLED-Display-0.96%22-p-781.html</t>
  </si>
  <si>
    <t>http://wiki.seeedstudio.com/Grove-OLED_Display_0.96inch/</t>
  </si>
  <si>
    <t>OLED Display 1.12''</t>
  </si>
  <si>
    <t>Grove - OLED 1.12'' is a 16 color grayscale 96×96 dot matrix OLED display module with Grove compatible 4pin I2C interface.Grove - OLED 1.12"is constructed with 96 x 96 dot matrix OLED module ([ LY120])and SSD1327 driver IC. The characteristics of this display module are high brightness, self-emission, high contrast ratio, slim / thin outline, wide viewing angle, wide temperature range, and low power consumption.
Features
 Dot Matrix: 96 x 96 Pixels
 Color: Grayscale Display (16 Gray shades)
 Supports both Normal and Inverse Color Display
 Supports Continuous Horizontal Scrolling
 Grove compatible 4pin I2C connector
 Works with both 5V and 3.3V logic MCUs
 Interface: I2C
 Wide range of operating temperature: -40 °C ~ 70 °C
Application Ideas
 Graphic display adapter for Seeeduino and Arduino using Grove stem board
 Display adapter for any 5V or 3.3V MCU which supports I2C interface
 Can be used with mbed microcontroller</t>
  </si>
  <si>
    <t>https://www.seeedstudio.com/Grove-OLED-Display-1.12%22-p-824.html</t>
  </si>
  <si>
    <t>http://wiki.seeedstudio.com/Grove-OLED_Display_1.12inch/</t>
  </si>
  <si>
    <t>PCA9685 PWM breakout board</t>
  </si>
  <si>
    <t>ID:815</t>
  </si>
  <si>
    <t>You want to make a cool robot, maybe a hexapod walker, or maybe just a piece of art with a lot of moving parts. Or maybe you want to drive a lot of LEDs with precise PWM output. Then you realize that your microcontroller has a limited number of PWM outputs! What now? You could give up OR you could just get this handy PWM and Servo driver breakout.
When we saw this chip, we quickly realized what an excellent add-on this would be. Using only two pins, control 16 free-running PWM outputs! You can even chain up 62 breakouts to control up to 992 PWM outputs (which we would really like to see since it would be glorious)
It's an i2c-controlled PWM driver with a built in clock. That means that, unlike the TLC5940 family, you do not need to continuously send it signal tying up your microcontroller, its completely free running!
It is 5V compliant, which means you can control it from a 3.3V microcontroller and still safely drive up to 6V outputs (this is good for when you want to control white or blue LEDs with 3.4+ forward voltages)
6 address select pins so you can wire up to 62 of these on a single i2c bus, a total of 992 outputs - that's a lot of servos or LEDs
Adjustable frequency PWM up to about 1.6 KHz
12-bit resolution for each output - for servos, that means about 4us resolution at 60Hz update rate
Configurable push-pull or open-drain output
Output enable pin to quickly disable all the outputs
We wrapped up this lovely chip into a breakout board with a couple nice extras
Terminal block for power input (or you can use the 0.1" breakouts on the side)
Reverse polarity protection on the terminal block input. The terminal block included with your product may be blue or black.
Green power-good LED
3 pin connectors in groups of 4 so you can plug in 16 servos at once (Servo plugs are slightly wider than 0.1" so you can only stack 4 next to each other on 0.1" header
"Chain-able" design
A spot to place a big capacitor on the V+ line (in case you need it)
220 ohm series resistors on all the output lines to protect them, and to make driving LEDs trivial
Solder jumpers for the 6 address select pins
This product comes with a fully tested and assembled breakout as well as 4 pieces of 3x4 male straight header (for servo/LED plugs), a 2-pin terminal block (for power) and a piece of 6-pin 0.1" header (to plug into a breadboard). A little light soldering will be required to assemble and customize the board by attaching the desired headers but it is a 15 minute task that even a beginner can do.</t>
  </si>
  <si>
    <t>https://www.adafruit.com/product/815</t>
  </si>
  <si>
    <t>https://learn.adafruit.com/16-channel-pwm-servo-driver/downloads</t>
  </si>
  <si>
    <t>PIR Motion Sensor</t>
  </si>
  <si>
    <t>This is a simple to use PIR motion sensor with Grove compatible interface. Simply connect it to Stem shield and program it, when anyone moves in its detecting range, the sensor outputs HIGH on its SIG pin.
The detecting range and response speed can be adjusted by 2 potentiometers soldered on its circuit board, The response speed is from 0.3s - 25s, and max 6 meters of detecting range.</t>
  </si>
  <si>
    <t>https://www.seeedstudio.com/Grove-PIR-Motion-Sensor-p-802.html</t>
  </si>
  <si>
    <t>http://wiki.seeedstudio.com/Grove-PIR_Motion_Sensor/</t>
  </si>
  <si>
    <t>Particle Photon</t>
  </si>
  <si>
    <t>DFR0373</t>
  </si>
  <si>
    <t>The tools that make up the Photon's ecosystem (and come along with the board) are designed to let you build and create whether you're an embedded engineer, web developer, Arduino enthusiast or IoT entrepreneur. You'll be able to write your firmware in our web or local IDE, deploy it over the air, and build your web and mobile apps with ParticleJS and our Mobile SDK.
The board itself uses a Broadcom wi-fi chip (one that can be found in Nest Protect, LIFX, and Amazon Dash) alongside a powerful STM32 ARM Cortex M3 microcontroller. It's like the Spark Core. But better.
Particle Photon Wi-Fi module
Broadcom BCM43362 Wi-Fi chip
802.11b/g/n Wi-Fi
STM32F205 120Mhz ARM Cortex M3
1MB flash, 128KB RAM
On-board RGB status LED (ext. drive provided)
18 Mixed-signal GPIO and advanced peripherals
Open source design
Real-time operating system (FreeRTOS)
Soft AP setup
FCC, CE and IC certified</t>
  </si>
  <si>
    <t>https://www.dfrobot.com/product-1324.html#.VkrMOXYrLIU</t>
  </si>
  <si>
    <t>https://docs.particle.io/datasheets/wi-fi/photon-datasheet/</t>
  </si>
  <si>
    <t>Passive GPS Antenna uFL</t>
  </si>
  <si>
    <t>DESCRIPTION
Wow that's a tiny GPS antenna! This passive antenna is only 15mm x 15mm x 6.8mm in size, with a 50mm long uFL cable. Great for when you want to keep things small.
Comes with a standard uFL connector on the end. Perfect for our FONA 808! Not good for our Ultimate GPS breakouts/shields/hat as those are designed for active antennas.
This is the 15mm version - we also have a smaller 9mm uFL GPS Antenna.</t>
  </si>
  <si>
    <t>https://www.adafruit.com/product/2461</t>
  </si>
  <si>
    <t>https://youtu.be/fL1g-vKtyAM</t>
  </si>
  <si>
    <t>Photoresistor Sensor</t>
  </si>
  <si>
    <t>Using sensitive photosensitive resistance sensor
 The comparator output signal is clean, good waveform, driving ability, more than 15mA.
 With adjustable potentiometer to adjust the brightness of the light measuring
 The working voltage 3.3V-5V
 The output form: DO digital switching outputs (0 and 1) and AO analog voltage output
 A fixed bolt holes for easy installation
 PCB Size: 3.2cm x 1.4cm
 Using a wide voltage LM393 comparator</t>
  </si>
  <si>
    <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t>
  </si>
  <si>
    <t>https://www.instructables.com/LDR-Sensor-Module-Users-Manual-V10/</t>
  </si>
  <si>
    <t xml:space="preserve">Piezo Disk Vibration Sensor </t>
  </si>
  <si>
    <t>DFR0052</t>
  </si>
  <si>
    <t>INTRODUCTION
The DFRobot Vibration Sensor buffers a piezoelectric transducer that responds to strain changes by generating a measurable output voltage change which is propotional with the strength of vibration.So you can know the extent of vibration. Different from digital vibration sensor that only accounts times, this analog one can tell extent of vabiration.
SPECIFICATION
Supply Voltage: 3.3V to 5V
Interface: Analog
Size:22x30mm</t>
  </si>
  <si>
    <t>http://www.dfrobot.com/index.php?route=product/product&amp;product_id=399&amp;search=piezo+disk&amp;description=true</t>
  </si>
  <si>
    <t>https://wiki.dfrobot.com/Analog_Piezo_Disk_Vibration_Sensor__SKU_DFR0052_</t>
  </si>
  <si>
    <t>Piezo Vibration Sensor</t>
  </si>
  <si>
    <t>SEN-09196</t>
  </si>
  <si>
    <t>This basic piezo sensor from Measurement Specialties is often used for flex, touch, vibration and shock measurements. A small AC and large voltage (up to +/-90V) is created when the film moves back and forth. A simple resistor should get the voltage down to ADC levels. Can also be used for impact sensing or a flexible switch.
Comes with solderable crimp pins.
Features:
Flexible PVDF Piezo Polymer Film
Wide dynamic range
Laminated for higher voltage output
0.1" breadboard friendly leads</t>
  </si>
  <si>
    <t>https://www.sparkfun.com/products/9196</t>
  </si>
  <si>
    <t>https://www.sparkfun.com/datasheets/Sensors/Flex/MSI-techman.pdf</t>
  </si>
  <si>
    <t>Plugable Terminal Sensor Adapter</t>
  </si>
  <si>
    <t>DFR0055</t>
  </si>
  <si>
    <t xml:space="preserve">This is  universal sensor adapter V2.0, it can be accessed by digital input modules and analog input module. The module with Arduino sensor expansion board, in combination.Improvment compare with the old version,we add a 10K resistor between A &amp; B, A &amp; C respectively,so that you  needn't to connect a addition resistor while the sensor must have a pull-up or pull-down resistor. Why need a pull-up or pull down resistor, please refer to"Understanding pull-up and pull-down resistors(http://makezine.com/2009/03/05/understanding-pullup-and-pulldown-r/)"
Generally speaking, this terminal provides a much easier way to connect a switch or any modules that requires pull-up/down resistor to microcontroller
</t>
  </si>
  <si>
    <t>https://www.dfrobot.com/product-203.html#.Vk3cxHYrLIU</t>
  </si>
  <si>
    <t>https://www.dfrobot.com/wiki/index.php/Terminal_sensor_adapter_V2_SKU:DFR0055</t>
  </si>
  <si>
    <t>Prototype Shield V3.0 For Arduino Mega</t>
  </si>
  <si>
    <t>Arduino Mega ProtoShield V3.0 use with Arduino MEGA to build circuit. You can soldering the components on this shield and also you can set up circuit through the mini breadboard.</t>
  </si>
  <si>
    <t>https://www.elecrow.com/prototype-shield-v30-for-arduino-mega-p-369.html</t>
  </si>
  <si>
    <t>Prototyping Shield for Arduino</t>
  </si>
  <si>
    <t>DFR0019</t>
  </si>
  <si>
    <t>INTRODUCTION
This is a design for an open-source prototyping shield for Arduino NG/Diecimila. It has tons of cool features, to make prototyping on your Arduino easy. Shipped with fully assembled.
Compatibility 
Arduino UNO  R3 (Compatible)
Arduino Mega 1280/2560
Arduino Due
FEATURES
Reset button up top
ICSP header
Lots of GND and +5V rails
DIP prototyping area makes it easy to add more chips
SOIC prototyping area above USB jack for up to 14-pin SOIC chip, narrow medium or wide package.
A 'mini' breadboard included
Extra 6mm (0.24 in) button
DOCUMENTS
Schematics(https://github.com/Arduinolibrary/DFRobot_Proto_Shield/raw/master/Proto_Shield_New.pdf)
Wiki / tutorial(https://www.dfrobot.com/wiki/index.php/Prototyping_Shield_For_Arduino)</t>
  </si>
  <si>
    <t>https://www.dfrobot.com/product-55.html</t>
  </si>
  <si>
    <t>https://www.dfrobot.com/wiki/index.php/Prototyping_Shield_For_Arduino</t>
  </si>
  <si>
    <t>Q Touch Sensor</t>
  </si>
  <si>
    <t xml:space="preserve">The Q Touch Sensor is a high sensitivity and high noise immunity touch input device.It is based on Atmel AT42QT1070. The AT42QT1070 modulates its bursts in a spread-spectrum fashion in order to heavily suppress the effects of external noise, and to suppress RF emissions. The QT1070 uses a dual-pulse method of acquisition. This provides greater noise immunity and eliminates the need for external sampling capacitors, allowing touch sensing using a single pin.
Specification
Operating Voltage: 3 ~ 5.5V
Operating Current @3.3V: 1mA
Touch Keys: 7 Keys ; key0 ,key1 ,key2 are on the Grove PCB bottom side
Communicating Protocol: I2C
I2C Address: 0x1B
</t>
  </si>
  <si>
    <t>(available but discontinued) https://www.seeedstudio.com/Grove-Q-Touch-Sensor-p-1854.html
https://protocentral.com/product/grove-q-touch-sensor/</t>
  </si>
  <si>
    <t>https://seeeddoc.github.io/Grove-Q_Touch_Sensor/</t>
  </si>
  <si>
    <t>RFID Reader Module</t>
  </si>
  <si>
    <t>RC522</t>
  </si>
  <si>
    <t>The RF IC Card module design the circuit of card read by using the original Philips MFRC522 chip
 Easy to use, with pin header. The module can be directly loaded into the various reader molds.
 Applicable for the user who need to design or manufacture the RF card terminal.
 Module Interface: SPI， Data transfer rate: Maximum 10Mbit/s.
 Power Voltage : 3.3V,Operating frequency: 13.56MHz.</t>
  </si>
  <si>
    <t>https://www.amazon.com/SunFounder-Mifare-Reader-Arduino-Raspberry/dp/B07KGBJ9VG</t>
  </si>
  <si>
    <t>https://lastminuteengineers.com/how-rfid-works-rc522-arduino-tutorial/</t>
  </si>
  <si>
    <t>Rainbowduino</t>
  </si>
  <si>
    <t>The Rainbowduino board (V3.0) is an Arduino compatible controller board with professional multiplexed LED driver. It can drive a 8x8 RGB Led Matrix or a 4x4x4 RGB LED Cube in common Anode mode. Rainbowduino v3.0 uses two MY9221 chips which is a 12-channels (R/G/B x 4) constant current Adaptive Pulse Density Modulation(APDM). Rainbowduino v3.0 has provisions for cascading more such boards with I2C interface.
Rainbowduino v3.0 is flashed with Arduino boot-loader and this makes it easy to program sketches using Arduino IDE. Unlike other LED drivers, this comes with a USB to UART (FT232RL) inbuilt for programming the sketches.</t>
  </si>
  <si>
    <t>https://www.seeedstudio.com/Rainbowduino-LED-driver-platform-Atmega-328-p-371.html</t>
  </si>
  <si>
    <t>http://wiki.seeedstudio.com/Rainbowduino/</t>
  </si>
  <si>
    <t>Raspberry Pi 2 Model B 1GB</t>
  </si>
  <si>
    <t>Raspberry</t>
  </si>
  <si>
    <t>Description
The Raspberry Pi 2 Model B is the latest single board computer to be released by the Raspberry Pi Foundation. It is the highest spec variant of the Raspberry Pi, perfect for learning, coding, and creating your own projects. Raspberry Pi3(https://www.seeedstudio.com/Raspberry-Pi-3-Model-B-p-2625.html) is the next generation of Raspberry Pi 2.
FEATURES
• Compared to the Raspberry Pi Model B+ the Raspberry Pi 2 Model B is:
6 x faster!- That's faster gaming, faster computing, and faster programming.
It features a new generation ARMv7 quad core processor.
It has more memory- 1 GB RAM vs 512 MB (it has doubled!)- this means that you can run more applications simultaneously without compromising processing speed!
Has the same form fit as the Raspberry Pi Model B+ which means all of the accessories for the B+ are compatible with the Raspberry Pi 2 Model B!
Is backward compatible with most Raspberry Pi Model B+ projects.</t>
  </si>
  <si>
    <t>https://www.seeedstudio.com/Raspberry-Pi-2-Model-B-w-ARMv7-Quad-Core-1GB-RAM-p-2289.html</t>
  </si>
  <si>
    <t>https://www.adafruit.com/product/2358</t>
  </si>
  <si>
    <t>Raspberry Pi 3 Model B</t>
  </si>
  <si>
    <t>Description
Raspberry Pi is well known as the perfect board for learning, coding, and creating your own projects. In celebration of The Raspberry Pi Foundation fourth birthday, Raspberry Pi 3 is released.
The Raspberry Pi 3 has included integrated 802.11 b/g/n wireless LAN, Bluetooth Classical and LE. You didn’t need additional peripherals to make it wireless. It is 10x the performance of Raspberry Pi 1.
What’s more, it has complete compatibility with Raspberry Pi 2, which means almost all the previous Raspberry Pi 2 accessories are compatible with Raspberry Pi 3.
Specification
The Raspberry Pi 3 is the third generation Raspberry Pi. It replaced the Raspberry Pi 2 Model B in February 2016. Compared to the Raspberry Pi 2 it has:
A 1.2GHz 64-bit quad-core ARMv8 CPU
802.11n Wireless LAN
Bluetooth 4.0
Bluetooth Low Energy (BLE)
Like the Pi 2, it also has:
4 USB ports
40 GPIO pins
Full HDMI port
Ethernet port
Combined 3.5mm audio jack and composite video
Camera interface (CSI)
Display interface (DSI)
Micro SD card slot (now push-pull rather than push-push)
VideoCore IV 3D graphics core
The Raspberry Pi 3 has an identical form factor to the previous Pi 2 (and Pi 1 Model B+) and has complete compatibility with Raspberry Pi 1 and 2.
Documents
Please visit our Wiki(http://www.seeedstudio.com/wiki/Raspberry_Pi_3_Model_B) page for more information about this product. It will be much appreciated if you can help improve the documents, add more demo codes or tutorials. For technical support, please post your questions to our Forum.
Note
All the existing Raspberry Pi 2 accessories and kits are fully compatible with the Raspberry Pi 3.</t>
  </si>
  <si>
    <t>https://www.seeedstudio.com/Raspberry-Pi-3-Model-B-p-2625.html</t>
  </si>
  <si>
    <t>http://wiki.seeedstudio.com/Raspberry_Pi_3_Model_B/</t>
  </si>
  <si>
    <t>Raspberry Pi 3 Model B+ 1GB</t>
  </si>
  <si>
    <t>The final revision of our third-generation single-board computer
1.4GHz 64-bit quad-core processor, dual-band wireless LAN, Bluetooth 4.2/BLE, faster Ethernet, and Power-over-Ethernet support (with separate PoE HAT)</t>
  </si>
  <si>
    <t>https://www.seeedstudio.com/Raspberry-Pi-3-Model-B--p-3037.html</t>
  </si>
  <si>
    <t>https://www.raspberrypi.org/products/raspberry-pi-3-model-b-plus/</t>
  </si>
  <si>
    <t>Raspberry Pi Camera Rev 1.3</t>
  </si>
  <si>
    <t>The 5MP Raspberry Pi 3 Model B Camera Module Rev 1.3 with Cable equips flexible cable for attaching with Raspberry Pi 3 Model B. The 5MP camera module is perfect for small Raspberry Pi projects which have very little space allowance just boot up the latest version of Raspbian and you are good to go!!!
The high-definition 5MP camera delivers outstanding photos but can also shoot video, ideal for drones or a CCTV project. The lightweight camera module allows for it to be used in more practical roles, such as a hidden camera or even a camera for a Pi-phone, for example.
This Raspberry Pi Camera Module is a custom designed add-on for Raspberry Pi. It attaches to Raspberry Pi by way of one of the two small sockets on the board upper surface. This interface uses the dedicated CSI interface, which was designed especially for interfacing to cameras. The CSI bus is capable of extremely high data rates, and it exclusively carries pixel data.
The board itself is tiny, at around 25mm x 23mm x 8mm. It also weighs just over 3g, making it perfect for mobile or other applications where size and weight are important. It connects to Raspberry Pi by way of a short flexible ribbon cable. The camera connects to the BCM2835 processor on the Pi via the CSI bus, a higher bandwidth link which carries pixel data from the camera back to the processor. This bus travels along the ribbon cable that attaches the camera board to the Pi.
The sensor itself has a native resolution of 5 megapixels and has a fixed focus lens onboard. In terms of still images, the camera is capable of 2592 x 1944 pixel static images, and also supports 1080p30, 720p60 and 640x480p60/90 video.
No adapters required! This camera will plug directly into the Raspberry Pi 3 Model B camera port!
Hardware connection: 
Soft cable, 90-degree vertical connector, HDMI port next to it. When connecting the contact side facing the HDMI interface.
 Tear protective film on the lens
Bare boards, pay attention to ESD damage, beware of static electricity!
Software: 
RPi firmware and raspi-config has been updated to the camera, do an apt-get update; apt-get upgrade;
Raspi-config, select the camera, start RPi firmware camera driver, and then restart
Using the command-line program raspivid and raspistill operate a camera to capture video clips or images
To capture video clips need to play with mplayer
How will the data through the network camera live broadcast out:
By nc command (ncat – Concatenate and redirect sockets) of the input data of the camera, directly to the output ports of the network redirection.
Important Note!! 
This module is only capable of taking pictures and video, not sound.
This Camera Module is only compatible with LATEST RASPBERRY PI 3 – MODEL B ORIGINAL available at Robu.in.
If you are willing to connect this High-Resolution Camera Module with Raspberry Pi Zero Module, purchase this Raspberry Pi Zero V1.3 Camera Cable and enjoy the camera.
Features :
Supported Video Formats: 1080p @ 30fps, 720p @ 60fps and 640x480p 60/90 video
Fully Compatible with Raspberry Pi 3 Model B.
Small and lightweight camera module.
Plug-n-Play camera for Raspberry Pi 3 Model B.
Package Includes :
1 x 5MP Raspberry Pi 3 Model B Camera Module Rev 1.3 with Cable</t>
  </si>
  <si>
    <t>https://robu.in/product/raspberry-pi-camera-module/</t>
  </si>
  <si>
    <t>https://robu.in/wp-content/uploads/2016/03/MagPi14-1.pdf</t>
  </si>
  <si>
    <t>Raspberry Pi Model A + 256M</t>
  </si>
  <si>
    <t>Description
Raspberry Pi Model A+ has 40pin extended GPIO so user can build even bigger and better projects than ever before. The first 26 pins are identical to the Model A to provide 100% backward compatibility for your projects. Micro SD slot instead of the full size SD slot for storing information and loading your operating systems. The Board can now provide up to 1.2 AMP to the USB port enabling user to connect more power hungry USB devices directly to the Raspberry PI. (This feature requires a 2Amp micro USB Power Supply) The A+ board now uses less power (600mA) than the Model A Board (750mA) when running.</t>
  </si>
  <si>
    <t>https://www.seeedstudio.com/Raspberry-PI-Model-A-256M-p-2168.html</t>
  </si>
  <si>
    <t>https://www.adafruit.com/product/2266</t>
  </si>
  <si>
    <t>Raspberry Pi Model B + 512MB RAM</t>
  </si>
  <si>
    <t>The RASPBERRY-MODB+-512M is a credit card sized computer that plugs into your TV and a keyboard, its like a little PC which can be used for many of the things that your desktop PC does, like spreadsheets, word processing and games. It also plays high definition video. The design is based around a Broadcom BCM2835 SoC, which includes an ARM1176JZF-S 700MHz processor, VideoCore IV GPU, and 512Mbytes of RAM. The design does not include a built in hard disk or solid state drive, instead relying on a microSD card for booting and long term storage. This board is intended to run Linux kernel based operating systems.</t>
  </si>
  <si>
    <t>https://www.adafruit.com/product/1914</t>
  </si>
  <si>
    <t>https://cdn-shop.adafruit.com/datasheets/pi-mech_schematic.pdf</t>
  </si>
  <si>
    <t>Raspberry Pi Zero W</t>
  </si>
  <si>
    <t>Zero W V1.1</t>
  </si>
  <si>
    <t>The Raspberry Pi Zero W extends the Pi Zero family. Launched at the end of February 2017, the Pi Zero W has all the functionality of the original Pi Zero, but comes with with added connectivity, consisting of:
 802.11 b/g/n wireless LAN
 Bluetooth 4.1
 Bluetooth Low Energy (BLE)
 Like the Pi Zero, it also has:
 1GHz, single-core CPU
 512MB RAM
 Mini HDMI and USB On-The-Go ports
 Micro USB power
 HAT-compatible 40-pin header
 Composite video and reset headers
 CSI camera connector</t>
  </si>
  <si>
    <t>https://www.raspberrypi.org/products/raspberry-pi-zero-w/</t>
  </si>
  <si>
    <t xml:space="preserve"> https://projects.raspberrypi.org/en/projects/raspberry-pi-setting-up
(alternative) https://www.raspberrypi.com/documentation/computers/getting-started.html</t>
  </si>
  <si>
    <t>Recorder</t>
  </si>
  <si>
    <t>Grove - Recorder is based on ISD1820P, which can record 8~20 sec by set resistor and cycle play. It can offers true single-chip voice recording, no-volatile storage. Grove - Recorder is 100K and the total 10s for Recorder. This module is very easy to control, which can direct control by push button on board or by microcontroller.</t>
  </si>
  <si>
    <t>https://web.archive.org/web/20160403125146/http://www.seeedstudio.com/depot/Grove-Recorder-p-1825.html</t>
  </si>
  <si>
    <t>https://web.archive.org/web/20160402181928/http://www.seeedstudio.com:80/wiki/Grove_-_Recorder</t>
  </si>
  <si>
    <t>Relay (Grove)</t>
  </si>
  <si>
    <t>Description
The Relay is a digital normally open switch that controls a relay capable of switching much higher voltages and currents than your normal Arduino boards. When set to HIGH, the LED will light up and the relay will close allowing current to flow. The peak voltage capability is 250V at 10 amps.
Please exercise great care when working with mains voltages— if in doubt contact a professional such as a licensed electrician for help.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</si>
  <si>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https://www.seeedstudio.com/Grove-Relay-p-769.html</t>
  </si>
  <si>
    <t>http://wiki.seeedstudio.com/Grove-Relay/</t>
  </si>
  <si>
    <t>Relay Module V3.1</t>
  </si>
  <si>
    <t>DFR0017</t>
  </si>
  <si>
    <t>INTRODUCTION
The DFRobot Relay Module is a standard relay used with a controller board to interface external electrical circuits or modules. Some of the most common applications with Arduino are: Home lighting, electrical appliances of high power and other equipments. The modular design makes it easy to integrate with a controller board. The Relay integrates a status LED, in order to acknowledge visually it's status ON or OFF. It can be controlled through the digital IO port, with a simple HIGH or LOW on Arduino compatible boards(https://www.dfrobot.com/product-1159.html). Other boards will work requiring same voltage level. Other usages include control of solenoid valves, lamps, motors and other high current or high voltage devices.
Latest Update: V3.1
Improved the silkscreen on the bottom layer of the sensor to indicate the hardware connection.
Some kits may include acrylic holder and nylon screw set to prevent shorting of high power interface with metalic surface.
SPECIFICATION
Single relay board
Rated through-current: 10A (NO) 5A (NC)
Maximum switching voltage: 150VAC 24VDC
Interface: Digital
Control signal: TTL level
Contact Rating (Res. Load): 10A 277VAC / 24VDC
Max. switching voltage 250VAC / 30VDC
Max. switching current 15A
Max. switching power 2770VA 240W
UL Rating: 10A 120VAC / 10A 277VAC
Operate time (at nomi. Vot.): 10ms
Release time (at nomi. Vot.): 5ms
High quality connector
Immersion gold surface</t>
  </si>
  <si>
    <t>https://www.dfrobot.com/product-64.html</t>
  </si>
  <si>
    <t>https://www.dfrobot.com/wiki/index.php/Relay_Module_(Arduino_Compatible)_(SKU:_DFR0017)</t>
  </si>
  <si>
    <t>Romeo</t>
  </si>
  <si>
    <t>DFR0004</t>
  </si>
  <si>
    <t>Romeo is an All-in-One Arduino compatible microcontroller especially designed for robotics applications from DFRobot. It benefits from the Arduino open source platform, it is supported by thousands of open source codes, and can easily be expanded with your Arduino-comaptible shields. The integrated 2 way DC motor driver and wireless socket allows you to start your project immediatly without the need for an additional motor driver or wirless shield.
Version History
Romeo v1.1
The Romeo v1.1 behaves like standard Arduino Uno which means you can program it directly from the Arduino IDE. This v1.1 version has changed the position ICSP pins to make the Romeo compatible with the USB host shield and the Ethernet shield. That means now the Romeo could work perfectly with most Arduino shields.
The Romeo v1.1 differs from the preceding boards in that it does not use the FTDI USB-to-serial driver chip. Instead, it features the Atmega8U2 programmed as a USB-to-serial converter. All the pins of the new Romeo use colored pin headers(FIT0084-R,FIT0084-B,FIT0084-G).
Romeo v1.2
Changed on analog wiring piles to be fully compatible with DFRobot v2 sensor series.
Note: We commonly use Green for digital I/O; Blue for Analog I/O; Red for Power/Voltage</t>
  </si>
  <si>
    <t>http://www.dfrobot.com/index.php?route=product/product&amp;product_id=656#.V4dR_jl941h</t>
  </si>
  <si>
    <t>https://www.dfrobot.com/wiki/index.php/DFRduino_Romeo-All_in_one_Controller_V1.1(SKU:DFR0004)</t>
  </si>
  <si>
    <t>Rotary Angle Sensor</t>
  </si>
  <si>
    <t>The potentiometer twig produces analog output between 0 and Vcc (5V DC with Seeeduino) on its D1 connector. The D2 connector is not used. The angular range is 300 degrees with a linear change in value. The resistance value is 10k ohms, perfect for Arduino use. This may also be known as a rotary angle sensor.</t>
  </si>
  <si>
    <t>https://www.seeedstudio.com/Grove-Rotary-Angle-Sensor-p-770.html</t>
  </si>
  <si>
    <t>http://wiki.seeedstudio.com/Grove-Rotary_Angle_Sensor/</t>
  </si>
  <si>
    <t>SD Card Shield</t>
  </si>
  <si>
    <t>This is the new-released SD card V4.0 shield. It provides a storage space for your Arduino. Users can read/write SD card via Arduino’s built-in SD library. It supports SD, SDHC and Micro SD cards. It will only occupy the SPI port of your Arduino. Comparing to previous versions, it combines the standard SD slot and the Micro SD slot into a standard one, the included adaptor enables using of Micro SD cards . You can stack on other shields that work with the unused pins. Additionally, the preformed I2C and UART port facilitate your connection with Grove modules.
Note: Headers of this product is shipped unsoldered.
Features
Stand SD card、SDHC card and TF card compatible
UART Grove &amp; I2C connection compatible
Fully supported SD Library
Minimal number of SPI port
Truly stackable</t>
  </si>
  <si>
    <t>https://www.seeedstudio.com/SD-Card-Shield-V4-p-1381.html</t>
  </si>
  <si>
    <t>http://wiki.seeedstudio.com/SD_Card_shield_V4.0/</t>
  </si>
  <si>
    <t>SHT1x Humidity and Temperature Sensor</t>
  </si>
  <si>
    <t>DFR0066</t>
  </si>
  <si>
    <t>Here is the most qualified Humidity and Temperature Sensor from DFRobot. Accurate, durable, highly compatible and easy to use, it has all the attributes of a superior sensor requires.
This sensor uses SHT1x sensor.  SHT1x is individually calibrated in a precision humidity chamber. The calibration coefficients are programmed into an OTP memory on the chip. These coefficients are used to internally calibrate the signals from the sensors. The 2-wire serial interface and internal voltage regulation allows for easy and fast system integration. The tiny size and low power consumption makes SHT1x the ultimate choice for even the most demanding applications.
SPECIFICATION
Chip: SHT10
Interface :Digital
Humidity Ranger:0-100%RH
Tempereature ranger: -40~128.8℃
Humidity accuracy:±4.5%RH
Temperature accuracy:±0.5℃（25℃）
Size: 32x27mm (1.26 x 1.1 in)
Weight:5 gram
Voltage:3.3V~5V
SHIPPING LIST
Sensor x1
Digital Cable x2
IMPROVEMENT LIST
Wide voltage range from 3.3V to 5V
Standard assembling structure (Times-of-5mm Center distance between two 3mm mounting holes)
Easily recognitive interfaces of sensors ("A" for analog and "D" for digital)
Icons to simplely illustrate sensor function
High quality connector
Immersion gold surface</t>
  </si>
  <si>
    <t>https://www.dfrobot.com/index.php?route=product/product&amp;product_id=80&amp;search=sht</t>
  </si>
  <si>
    <t>https://www.dfrobot.com/wiki/index.php/SHT1x_Humidity_and_Temperature_Sensor_(SKU:_DFR0066)</t>
  </si>
  <si>
    <t>SPDT Relay 30A</t>
  </si>
  <si>
    <t>The SPDT Relay(30A) is a high quality Single Pole Double Throw Relay(SPDT).The Relay consist of a coil, 1 common terminal, 1 normally closed terminal, and one normally open terminal. When the coil of the relay is at rest (not energized), the common terminal and the normally closed terminal have continuity. When the coil is energized, the common terminal and the normally open terminal have continuity.This relay's coil is rated up to 5V and the contact is rated up to 30A (@250VAC, 30VDC). Use it to control high current devices.
Features
High Switching Current
SPDT Relay
normally closed relay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</si>
  <si>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https://www.seeedstudio.com/Grove-SPDT-Relay-30-p-1473.html</t>
  </si>
  <si>
    <t>http://wiki.seeedstudio.com/Grove-SPDT_Relay_30A/</t>
  </si>
  <si>
    <t>Screw Terminal</t>
  </si>
  <si>
    <t>DESCRIPTION
Grove - Screw Terminal with four 3.5mm pitch pins rated up to 6A. Terminal can accept 30 to 20AWG wire. It is most commonly used pitch screw terminal. This Grove has four ports including GND, VCC and two other ports. This Grove can be used to interface Grove wires(signals) with other external non-Grove modules. This Grove acts as a wiring form factor converter.
FEATURES
Grove compatible interface
3.5mm pitch pin
Accept 30 to 20AWG wire
SPECIFICATIONS
Operating voltage: 3.3~5V</t>
  </si>
  <si>
    <t>https://www.seeedstudio.com/Grove-Screw-Terminal-p-996.html</t>
  </si>
  <si>
    <t>http://wiki.seeedstudio.com/Grove-Screw_Terminal/</t>
  </si>
  <si>
    <t>Seeeduino Lite</t>
  </si>
  <si>
    <t>Seeeduino Lite shares many similarities with Arduino Leonardo. It is a microcontroller board based on Atmega32U4 chip. The chip has about the same amount of flash, RAM and capability as the ATmega328 found in the Seeeduino. It has 20 digital I/Os (7 of which can output PWM),a micro USB connection, a power jack, an ICSP header, and a reset button. . It contains everything needed to support the microcontroller; simply connect it to a computer with a USB cable or power it with a AC-to-DC adapter to get started.
Seeeduino Lite differs from all Arduino boards in that the voltage select switch affects the I/O output voltage, high level of I/O output is consistent with voltage switch. And there are I2C Interfaces、UART Interfaces and Grove Interfaces provide convenience for connecting Grove modules.
In addition, Like Arduino Leonardo,The Seeeduino Lite can appear to a connected computer as a mouse and keyboard, in addition to a virtual (CDC) serial / COM port.</t>
  </si>
  <si>
    <t>https://www.seeedstudio.com/Seeeduino-Lite-p-1487.html</t>
  </si>
  <si>
    <t>http://wiki.seeedstudio.com/Seeeduino_Lite/</t>
  </si>
  <si>
    <t>Seeeduino Mega</t>
  </si>
  <si>
    <t>In the pursuit for small form factor, flexibility and functionality comes Seeeduino Mega – derived from Arduino Mega it harnesses the power of ATmega2560 to spice up your project building experience.
Features
ATmega 2560 @ 16MHz
Selectable 5V/3.3V operation
70 Digital IO
16 Analog inputs
14 PWM outputs
4 Hardware serial ports (UART)
Compatible with most Arduino Duemilanove and Diecimila Shields
Small form factor, 30% smaller than Arduino Mega
Easy to program, no additional hardware is required to load firmware – just plug to a USB port and you’re good to go.
ICSP Header
Can be powered through a battery or through a AC to DC adaptor</t>
  </si>
  <si>
    <t>https://www.seeedstudio.com/Seeeduino-Mega-ATmega256-p-717.html</t>
  </si>
  <si>
    <t>http://wiki.seeedstudio.com/Seeeduino_Mega/</t>
  </si>
  <si>
    <t>Sensor Shield v5.0 for Arduino</t>
  </si>
  <si>
    <t>alsrobot</t>
  </si>
  <si>
    <t>RB-01C015B</t>
  </si>
  <si>
    <t>Description:
The latest Arduino Controller Sensor Shield V5.0 is producted by ALSRobot. This Sensor Shield expansion board to retains the advantages of version V4.0 on the basis of stack design, PCB Immersion Gold processing technology.newly added many kind of interface,for example,IIC interface、32 channels servo motor interface、bluetooth communication module interface、SD Card communication module interface and so on,more convenient.
Sensor Shield allows you to connect to various modules like sensors, servos, relays, buttons, potentiometersEach functional module has buckled port with VCC, GND and Output, which has corresponding port on the Sensor Shield, connected with a plain 2.54mm dual-female cable you may start playing already. Buckled brick cables are like cement for bricks, make the connections easier, secure and more professional looking.
You can easily connect with usual analog sensors by using this expansion board, such as ray sensor.if you support by this expansion board and corresponding circuit module,you only need to combine arduino and sensors module by using special cables, because concrete circuit details achieve by corresponding sensors module, so you only need to consider that how to read data coming from the sensor by program in arduino.
For Arduino beginners, you do not have a headache for the cumbersome and complex circuit connection, the sensor extends the true sense of the board to simplify the circuit which can easily connect the commonly used sensor, a sensor requires only a common 3P sensor cable (regardless of digital cable and analog cable), after the completion of the circuit connection, the preparation of the corresponding Arduino program downloaded to the Arduino Duemilanove controller reads the sensor data, or receive wireless module to return data after computing the final easy to complete your own interactive works.
Specification:
PIN13 LED Pilot
Digital IO Ports D0-D13
Analog IO Ports A0-A5
Reset Button
Power In
Power LED
SD Card Interface
Ultrasonic Interface
RS232 Interface(TTL)
Bluetooth Interface
APC220 Interface
IIC Interface
12864 LCD Parallel Interface
12864 LCD Serial Interface
Compatibility:
Arduino NG (Compatible)
Arduino Diecimila (Compatible)
Arduino Duemilanove (Compatible)
Arduino UNO  (Compatible)
Packaging List:
Unit Type:piece
Package Weight:0.15kg (0.331lb.)
Package Size:16cm x 12cm x 10cm (6.30in x 4.72in x 3.94in)</t>
  </si>
  <si>
    <t>(English) https://www.amazon.com.au/Comimark-Sensor-Expansion-Arduino-Electric/dp/B07WPTX39F
(Chinese, manufacturer's official shop) https://item.taobao.com/item.htm?id=729046466618</t>
  </si>
  <si>
    <t>https://cotswoldarduino.files.wordpress.com/2015/07/arduino-sensor-shield.pdf
(alternative) https://forum.arduino.cc/t/arduino-sensor-shield-v5-apc220-manual/223457</t>
  </si>
  <si>
    <t>Serial Camera Kit</t>
  </si>
  <si>
    <t>Grove - Serial Camera Kit includes one control board and two interchangeble lenses, one is standard lens and the other is wide-angle lens. It's a great camera for Arduino centered image recognition projects, because 30W pixel wouldn't be overwhelming for Arduino, so that real-time image recognition is possible. To make it more fun and playable, lenses of two specs are shipped in this kit. The standard one is for common photo shots and the wide-angle one is specially suitable for monitoring projects.</t>
  </si>
  <si>
    <t>https://www.seeedstudio.com/Grove-Serial-Camera-Kit-p-1608.html</t>
  </si>
  <si>
    <t>http://wiki.seeedstudio.com/Grove-Serial_Camera_Kit/</t>
  </si>
  <si>
    <t>Serial MP3 Player</t>
  </si>
  <si>
    <t>Grove-Serial MP3 Player
This product is retired, please consider our Grove - MP3 v2.0 as your alternative choice.
Description
Grove - MP3 v2.0 is a tiny-size and compact audio module. It supports operations including shuffle and play in an order of various audio files such as WAV and WMV ones. With serial communication, you can use all predefined commands or even the combinations of them to play the music. This module also supports general file systems like FAT16 and FAT32. It gets a Grove UART interface, a 3.5mm audio jack and a micro-SD slot. With this module, you can get some “voices” for silent applications.</t>
  </si>
  <si>
    <t>https://www.seeedstudio.com/Grove-Serial-MP3-Player-p-1542.html</t>
  </si>
  <si>
    <t>http://www.mouser.com/catalog/specsheets/Seeed_107020002.pdf</t>
  </si>
  <si>
    <t>Sharp Infrared Distance Sensor (10-80cm)</t>
  </si>
  <si>
    <t>SEN0014</t>
  </si>
  <si>
    <t>The Sharp distance sensors are a popular choice for many projects that require accurate distance measurements. This IR sensor is more economical than sonar rangefinders, yet it provides much better performance than other IR alternatives. Interfacing to most microcontrollers is straightforward: the single analog output can be connected to an analog-to-digital converter for taking distance measurements, or the output can be connected to a comparator for threshold detection. The detection range of this version is approximately 10 cm to 80 cm (4" to 32"); a plot of distance versus output voltage is shown below.
The GP2Y0A21 uses a 3-pin JST connector that connects to our 3-pin JST cable for Sharp distance sensors (not included) as shown in the upper picture on the right. It is also simple to solder three wires to the sensor where the connector pins are mounted (see the lower picture to the right). When looking at the back, the three connections from left to right are power, ground, and the output signal.</t>
  </si>
  <si>
    <t>https://www.dfrobot.com/index.php?route=product/product&amp;product_id=328&amp;search=sharp+sensor&amp;description=true</t>
  </si>
  <si>
    <t>https://www.dfrobot.com/wiki/index.php/Sharp_GP2Y0A21_Distance_Sensor_(10-80cm)_(SKU:SEN0014)</t>
  </si>
  <si>
    <t>Sharp Infrared Distance Sensor (100-550cm)</t>
  </si>
  <si>
    <t>SEN0085</t>
  </si>
  <si>
    <t>The GP2Y0A710K infrared sensor is a new version of GP2Y0A700K which takes a continuous distance reading and reports the distance as an analog voltage with a distance range of 1m (39.3") to 5.5m (216.5").
The interface is 5-wire JST connector (included with pins) with dual Vcc, dual Gnd, and a single output voltage. Power, ground and signal wiring is enough to read a continuous analog voltage representing distance. A software lookup table can be implemented to translate the voltages to distances.</t>
  </si>
  <si>
    <t>https://www.dfrobot.com/product-447.html</t>
  </si>
  <si>
    <t>https://www.dfrobot.com/wiki/index.php/Sharp_GP2Y0A710K_Distance_Sensor_(100-550cm)_SKU:_SEN0085</t>
  </si>
  <si>
    <t>Sharp Infrared Distance Sensor (20-150cm)</t>
  </si>
  <si>
    <t>SEN0013</t>
  </si>
  <si>
    <t>This SHARP infrared distance sensor takes a continuous distance reading and returns a corresponding analog voltage with a range of 20cm (8") to 150cm (60").It can be usually applied as obstacle avoidance and path planning sensor.</t>
  </si>
  <si>
    <t>https://www.dfrobot.com/index.php?route=product/product&amp;product_id=336&amp;search=sen0013&amp;description=true</t>
  </si>
  <si>
    <t>https://wiki.dfrobot.com/Sharp_GP2Y0A02YK_IR_ranger_sensor__150cm___SKU_SEN0013_</t>
  </si>
  <si>
    <t>Sharp Infrared Distance Sensor (4-30cm)</t>
  </si>
  <si>
    <t>SEN0143</t>
  </si>
  <si>
    <t>This Infrared Proximity Sensor made by Sharp (model: GP2Y0A41SKOF) has an analog output which varies from 3.1V (4cm) to 0.3V (30cm) with a supply voltage between 4.5 and 5.5V DC. This sensor is great for sensing objects up to 30 cm away. It has a Japanese Solderless Terminal (JST) Connector which is compatible with our JST accessories.</t>
  </si>
  <si>
    <t>https://www.dfrobot.com/index.php?route=product/product&amp;product_id=1083&amp;search=sen0143&amp;description=true</t>
  </si>
  <si>
    <t>http://www.dfrobot.com/wiki/index.php/SHARP_GP2Y0A41SK0F_IR_ranger_sensor_(4-30cm)_SKU:SEN0143</t>
  </si>
  <si>
    <t>Shield Shield for Spark Core</t>
  </si>
  <si>
    <t>The Spark Core is an Arduino-compatible, Wi-Fi enabled, cloud-powered development platform that makes creating internet-connected hardware a breeze.
This shield is essentially an adapter that allows the user to connect Arduino compatible shields to the Spark Core. There are two functions that this shield performs: pin mapping of the Spark Core to the Arduino pin layout and voltage translation of 3.3V to/from 5V.</t>
  </si>
  <si>
    <t>(available but discontinued) https://www.seeedstudio.com/Shield-Shield-for-Spark-Core-p-1837.html
(might be an alternative for this product) https://www.adafruit.com/product/2721</t>
  </si>
  <si>
    <t>https://www.kickstarter.com/projects/sparkdevices/spark-core-wi-fi-for-everything-arduino-compatible?ref=live</t>
  </si>
  <si>
    <t>Slide Potentiometer</t>
  </si>
  <si>
    <t>This slide potentiometer is a linear variable resistor with a total resistance of 10k. When you move the lever from one side to the other, its output voltage will range between 0 V to the VCC you apply. Three of four Grove pins are connected to VCC, GND and the ADC IN on the slide, while the remaining pin is connected to a green indicator LED. You can use the indicator LED to visually display the change on the potentiometer.</t>
  </si>
  <si>
    <t>https://www.digikey.hk/en/products/detail/seeed-technology-co-ltd/101020036/5482574</t>
  </si>
  <si>
    <t>http://wiki.seeedstudio.com/Grove-Slide_Potentiometer/</t>
  </si>
  <si>
    <t>Slim Sticker-type GSM/Cellular Quad</t>
  </si>
  <si>
    <t>DESCRIPTION
That's one slim cellular antenna! At just 75mm long from tip to tip and and with a thickness of just 2mm, this 3dBi GSM antenna is slim, compact and sensitive, with a 3dBi gain.  The antenna juts out from its base with stick-on back so you attach it to an enclosure if you're making something like, say, a DIY phone.  It has a tiny uFL connector on the end - which is perfect for the FONA - but will also work well for any other RF project on the 850/900/1800/1900/2100 bands, such as any other Cellular or GSM/GPRS device.
We also offer a version of this antenna with a longer 300mm cable.</t>
  </si>
  <si>
    <t>https://www.adafruit.com/product/1991</t>
  </si>
  <si>
    <t>https://cdn-shop.adafruit.com/datasheets/1991datasheet.pdf</t>
  </si>
  <si>
    <t>Sound Sensor</t>
  </si>
  <si>
    <t>Description
The Sound sensor module is a simple microphone. Based on the power amplifier LM386 and the electret microphone, it can be used to detect the sound strength of the environment. The value of output can be adjusted by the potentiometer.
Features
Grove compatible interface
Wide supply voltage range: 4V-12V
Low quiescent current drain: 4mA
2.0cm x 2.0cm twig module
Minimum external parts
Applications Ideas
Simple microphone
Sound detection</t>
  </si>
  <si>
    <t>https://www.seeedstudio.com/Grove-Sound-Sensor-p-752.html</t>
  </si>
  <si>
    <t>http://wiki.seeedstudio.com/Grove-Sound_Sensor/</t>
  </si>
  <si>
    <t>Spark Core</t>
  </si>
  <si>
    <t>PRODUCT ID: 2127</t>
  </si>
  <si>
    <t>The Spark Core is an Arduino-compatible, Wi-Fi enabled, cloud-powered development platform that makes creating internet-connected hardware a breeze.
This little board packs a punch: with a 72 MHz ARM Cortex M3, the best Wi-Fi module on the market, wireless programming, and lots of pin outs and peripherals, there's nothing you can't build with the Core.
Now we have Spark core with two connectors, Chip Antenna(http://www.seeedstudio.com/depot/Spark-Core-p-1495.html?cPath=6_7) and u.FL connector, Besides, we get Shield Shield(http://www.seeedstudio.com/depot/Shield-Shield-for-Spark-Core-p-1837.html) that converts the foodprint and pins into Arduino, making it compatible with all of your existing Arduino Shields and accessories. And we get Spark Maker Kit(http://www.seeedstudio.com/depot/Spark-Maker-Kit-WiFi-CC3000-p-1836.html) which contains all the necessary hardware components to get you started with building simple Internet enabled projects.</t>
  </si>
  <si>
    <t>https://www.adafruit.com/product/2127</t>
  </si>
  <si>
    <t>https://www.kickstarter.com/projects/sparkdevices/spark-core-wi-fi-for-everything-arduino-compatible</t>
  </si>
  <si>
    <t>1. 1 x Spark Core
 2. 1 x Breadboard
 3. 1 x USB Cable</t>
  </si>
  <si>
    <t>Standard Servo 180deg</t>
  </si>
  <si>
    <t>PRODUCT ID: 155</t>
  </si>
  <si>
    <t>DESCRIPTION
This high-torque standard servo can rotate approximately 180 degrees (90 in each direction). You can use any servo code, hardware or library to control these servos. Good for beginners who want to make stuff move without building a motor controller with feedback &amp; gear box. Comes with 3 horns, as shown. They aren't the highest quality servo (which is why they are less expensive) and so are not suggested for hobby planes. We now carry the Tower-Pro SG-5010.
To control with an Arduino, we suggest connecting the orange control wire to pin 9 or 10 and using the Servo library included with the Arduino IDE (see here for an example sketch). Position "0" (1.5ms pulse) is middle, "90" (~2ms pulse) is all the way to the right, "-90" (~1ms pulse) is all the way to the left.
Note that the default servo pulse widths (usually 1ms to 2ms) may not give you a full 180 degrees of motion. In that case, check if you can set your servo controller to custom pulse lengths and try 0.75ms to 2.25ms. You can try shorter/longer pulses but be aware that if you go too far you could break your servo!</t>
  </si>
  <si>
    <t>https://www.adafruit.com/product/155</t>
  </si>
  <si>
    <t>https://learn.adafruit.com/16-channel-pwm-servo-driver</t>
  </si>
  <si>
    <t>Standard Servo 360deg</t>
  </si>
  <si>
    <t>SER0035</t>
  </si>
  <si>
    <t>Mechanical specification
Rotation angle range: 360°
No-load speed:60°/0.16s @7.4v
Stall torque:19.3kg.cm（7.4v）
Dynamic torque:15.1kg.cm（7.4v）
Gear:steel,copper mixed gear
Assembly method:fastening with double layer 4 screws
Equip 2 pairs of shells,2 metal servo horns and 2 servo support
Size: 40x40x20mm (1.57x1.57x0.79")
Electrical specification 
Working Voltage: 5-7.4v
Stall current:3A(@8.5V - Limit test)
PPM Voltage:3V-5V
PPM Resolution:2us
PWM driver frequency:4KHZ
Range of PPM positive pulse width:400us-2550us
Minimum value of PPM negative pulse width:400us</t>
  </si>
  <si>
    <t>https://www.dfrobot.com/product-959.html</t>
  </si>
  <si>
    <t>https://www.arduino.cc/en/Reference/Servo</t>
  </si>
  <si>
    <t>Stepper Drivers Modular</t>
  </si>
  <si>
    <t>5V D Printer 42CH Stepper Motor Driver Shield Expansion Board A4988 RV8825 Board
On-board DIP switch, you can easily adjust the drive segments
 Terminal power connector for easy connection drive power
 Compatible with 12 / 24V drive scheme
 Suitable for 42 stepper motor drive, for 3D printers and DIY</t>
  </si>
  <si>
    <t>https://www.diymore.cc/products/42-ch-stepper-motor-driver-expansion-board-stepper-drivers-module-modular-drv8825-a4988-for-uno-r3-3d-printer</t>
  </si>
  <si>
    <t>(forum) https://forum.arduino.cc/t/resolved-how-to-use-this-driver-stepper-module-for-drv-8825/659137/13</t>
  </si>
  <si>
    <t>Stepper Motor Driver A4988</t>
  </si>
  <si>
    <t>卡邦利</t>
  </si>
  <si>
    <t>A4988 Green</t>
  </si>
  <si>
    <t>Stepper motor driver Allegro’s A4988 DMOS Micro-stepping Driver with adjustable current limiting, overcurrent and overtemperature protection, and five different microstep resolutions (down to 1/16-step).
 The driver requires a logic supply voltage (3 – 5.5 V) and a motor supply voltage (8 – 35 )V. It can deliver up to approximately 1 A per phase without a heat sink or forced air flow (it is rated for 2 A per coil with sufficient additional cooling).</t>
  </si>
  <si>
    <t>https://store.fut-electronics.com/products/a4988-stepper-motor-driver-2a</t>
  </si>
  <si>
    <t>https://www.pololu.com/product/1182</t>
  </si>
  <si>
    <t>Stepper Motor Driver Controller</t>
  </si>
  <si>
    <t>DRI0043</t>
  </si>
  <si>
    <t>INTRODUCTION
What is a stepper motor? 
Stepper motor(https://www.dfrobot.com/category-109.html) is a brushless DC electric motor that divides a full rotation into a number of equal steps The motor's position can then be commanded to move and hold at one of these steps.
How to control a stepper motor?
The fast way to control a stepper motor is just using a stepper motor driver(https://www.dfrobot.com/category-106.html) (controller). And TB6600 arduino is just what you need.
TB6600 arduino is an easy-to-use professional stepper motor driver, which could control a two-phase stepping motor. It is compatible with Arduino(https://www.dfrobot.com/category-35.html) and other microcontrollers that can output a 5V digital pulse signal. TB6600 arduino stepper motor driver has a wide range power input, 9~42VDC power supply. And it is able to output 4A peak current, which is enough for the most of stepper motors.
The stepper driver supports speed and direction control. You can set its micro step and output current with 6 DIP switch. There are 7 kinds of micro steps (1, 2 / A, 2 / B, 4, 8, 16, 32) and 8 kinds of current control (0.5A, 1A, 1.5A, 2A, 2.5A, 2.8A, 3.0A, 3.5A) in all. And all signal terminals adopt high-speed optocoupler isolation, enhancing its anti-high-frequency interference ability.
As a professional device, it is able to drive 57, 42-type two-phase, four-phase, hybrid stepper motor.
Note: this is a newest upgrade version of TB6600 stepper motor driver.
FEATURES
Support 8 kinds of current control
Support 7 kinds of micro steps adjustable
The interface adopts high-speed optocoupler isolation
Automatic semi-flow to reduce heat
Large area heat sink
Anti-high-frequency interference ability
Input anti-reverse protection
Overheat, over current and short circuit protection
SPECIFICATION
Input Current: 0~5A
Output Current: 0.5-4.0A
Power (MAX): 160W
Micro Step: 1, 2/A, 2/B, 4, 8, 16, 32
Temperature: -10～45℃
Humidity: No Condensation
Dimension: 96*56*33 mm/ 3.78*2.2*1.3 inches
Weight: 0.2 kg
DOCUMENTS
WIKI (TB6600 Stepper Motor Driver)(https://www.dfrobot.com/category-35.html)</t>
  </si>
  <si>
    <t>https://www.dfrobot.com/product-1547.html</t>
  </si>
  <si>
    <t>https://www.dfrobot.com/wiki/index.php/TB6600_Stepper_Motor_Driver_SKU:_DRI0043</t>
  </si>
  <si>
    <t>Stepper Motor Driver DRV8825</t>
  </si>
  <si>
    <t>DRV8825</t>
  </si>
  <si>
    <t>(English) https://www.aliexpress.us/item/2261800091842142.html 
(chinese) https://item.taobao.com/item.htm?id=535477264525</t>
  </si>
  <si>
    <t>(video) https://www.youtube.com/watch?v=J-8_txDnS3w
(doc for DRV8825 chip, not module) https://www.ti.com/product/DRV8825</t>
  </si>
  <si>
    <t>Stereo Enclosed Speaker Set</t>
  </si>
  <si>
    <t>ID:1669</t>
  </si>
  <si>
    <t>DESCRIPTION
Listen up! This set of two 2.8" x 1.2" speakers are the perfect addition to any audio project where you need 4 ohm impedance and 3W or less of power. We particularly like these speakers as they are small and enclosed for good audio volume and quality. The pair have a handy SPK input cable to add audio to your displays (the connectors are similar to the JST-PH series(http://www.digikey.com/catalog/en/partgroup/ph-series/2825) which is ~2.0mm spacing).
We're specifically carrying these to use with our 10.1 inch(http://www.adafruit.com/products/1694), 7 inch(http://www.adafruit.com/products/1726), or 5.6 inch 1280x800 Display w/ Audio(http://www.adafruit.com/products/1695) driver boards. However, they work peachy-keen with any of our audio amps as well, such as the MAX98306(http://www.adafruit.com/products/987), TS2012(http://www.adafruit.com/products/1552) or TPA2016(http://www.adafruit.com/products/1712) stereo class D amplifiers.
TECHNICAL DETAILS
Weight: 25g per speaker
Dimensions: 30mm x 70mm x 17mm / 1.2" x 2.8" x .7"
Cable is 30" long total, 15" from each speaker to SPK plug
3.1mm diameter mounting holes
24mm x 64mm mounting rectangle</t>
  </si>
  <si>
    <t>https://www.adafruit.com/product/3351</t>
  </si>
  <si>
    <t>https://www.youtube.com/watch?v=bW8hzB3h1nA&amp;feature=youtu.be</t>
  </si>
  <si>
    <t>Temp &amp; Humi Sensor</t>
  </si>
  <si>
    <t>This temperature &amp; humidity sensor provides a pre-calibrated digital output. A unique capacitive sensor element measures relative humidity and the temperature is measured by a negative temperature coefficient (NTC) thermistor. It has excellent reliability and long term stability. Please note that this sensor will not work for temperatures below 0 degree.
Features 
Relative Humidity and temperature measurement
Full range temperature compensation Calibrated
Digital signal Long term stability
Long transmission distance
Low power consumption</t>
  </si>
  <si>
    <t>https://web.archive.org/web/20151228214133/http://www.seeedstudio.com/depot/Grove-TempHumi-Sensor-p-745.html</t>
  </si>
  <si>
    <t>https://web.archive.org/web/20151220214457/http://www.seeedstudio.com/wiki/Grove-_Temperature_and_Humidity_Sensor</t>
  </si>
  <si>
    <t>Temperature Sensor</t>
  </si>
  <si>
    <t>The temperature sensor uses a thermistor which returns the ambient temperature in the form of a resistance value, which is then used to alter Vcc (5V with our Seeeduinos). Our board then converts this voltage value measured by an analog input pin to a temperature. The operating range is -40 to 125°C , with an accuracy of 1.5°C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</si>
  <si>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https://www.seeedstudio.com/Grove-Temperature-Sensor-p-774.html</t>
  </si>
  <si>
    <t>http://wiki.seeedstudio.com/Grove-Temperature_Sensor_V1.2/</t>
  </si>
  <si>
    <t>Thumb Joystick</t>
  </si>
  <si>
    <t>Grove - Thumb Joystick is a Grove compatible module which is very similar to the 'analog' joystick on PS2 (PlayStation 2) controllers. Two direction movements will output different analog signals as they are actually two potentiometers. The resistor is ~10k for each.
The joystick also has a push button that is could be used for special applications. When the module is in working mode it will output two analog values representing two directions. The value is restricted in a little smaller range (e.g 200~700)compared to the normal joystick, while it is around 1023 when the button is pushed, so that the MCU can detect the action of pressing.</t>
  </si>
  <si>
    <t>https://www.seeedstudio.com/Grove-Thumb-Joystick-p-935.html</t>
  </si>
  <si>
    <t>http://wiki.seeedstudio.com/Grove-Thumb_Joystick/</t>
  </si>
  <si>
    <t>Touch Sensor</t>
  </si>
  <si>
    <t>This is a simple touch sensor module. You can use it to replace a traditional push button. Using the TTP223-B touch detector IC It measures the capacitance of a metallic pad. It can detect the change in capacitance when a finger is near it. This is the same technology used in the iPhone touch screen. So you can place the metallic pad under a non-metallic surface such as a plastic or glass sheet and it will still work as a button. This may be useful for projects that need to be waterproof. You can also make a secret button by placing it inconspicuously behind a smooth surface. For instance you could place them under a nonmetallic card table and by casually pressing the right location on a tabletop surface you could mysteriously control your DIY project.</t>
  </si>
  <si>
    <t>https://www.seeedstudio.com/Grove-Touch-Sensor-p-747.html</t>
  </si>
  <si>
    <t>http://wiki.seeedstudio.com/Grove-Touch_Sensor/</t>
  </si>
  <si>
    <t>UV Sensor</t>
  </si>
  <si>
    <t>The Grove – UV Sensor is used for detecting the intensity of incident ultraviolet(UV) radiation. This form of electromagnetic radiation has shorter wavelengths than visible radiation. It is based on the sensor GUVA-S12D.It has a wide spectral range of 200nm-400nm. The module will output electrical signal which is varied with the change of the UV intensity. UV sensors are used for determining exposure to ultraviolet radiation in laboratory or environmental settings.</t>
  </si>
  <si>
    <t>https://www.seeedstudio.com/Grove-UV-Sensor-p-1540.html</t>
  </si>
  <si>
    <t>http://wiki.seeedstudio.com/Grove-UV_Sensor/</t>
  </si>
  <si>
    <t>Ultrasonic Ranger (Grove)</t>
  </si>
  <si>
    <t>This Grove-ultrasonic sensor is a non-contact distance measurement module which is compatible with the Grove system. It’s designed for easy modular project usage with industrial performance. There is also the electronic version of this module here(http://www.seeedstudio.com/wiki/Ultra_Sonic_range_measurement_module)
Video available here(http://www.youtube.com/watch?v=6PF02Zngfns&amp;feature=channel_video_title)
Features
Detecting range: 3cm-4m,best in 30 degree angle.
Grove interface
5V DC power supply
Arduino library ready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</si>
  <si>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https://www.seeedstudio.com/Grove-Ultrasonic-Distance-Sensor.html</t>
  </si>
  <si>
    <t>https://wiki.seeedstudio.com/Grove-Ultrasonic_Ranger/</t>
  </si>
  <si>
    <t>Ultrasonic Ranger (not Grove)</t>
  </si>
  <si>
    <t>Product Code : RB-Ite-54</t>
  </si>
  <si>
    <t>Power supply: 5V DC
Ultrasonic Frequency: 40k Hz
Resolution: 1 cm
Its stable performance and high ranging accuracy make it a popular module in electronic market
If you are sourcing an ultrasonic ranging module , the HC-SR04 Ultrasonic Range Finder is a good choice . Its stable performance and high ranging accuracy make it a popular module in electronic market .Compared to the Sharp IR ranging module , the HC-SR04 is more affordable but has the same ranging accuracy and longer ranging distance.</t>
  </si>
  <si>
    <t>https://www.adafruit.com/product/3942</t>
  </si>
  <si>
    <t>https://www.mouser.com/ds/2/813/HCSR04-1022824.pdf</t>
  </si>
  <si>
    <t>Vibrating Mini Motor Disc</t>
  </si>
  <si>
    <t>DESCRIPTION
*BZZZZZZZZZZ* Feel that? That's your little buzzing motor, and for any haptic feedback project you'll want to pick up a few of them. These vibe motors are tiny discs, completely sealed up so they're easy to use and embed.
Two wires are used to control/power the vibe. Simply provide power from a battery or microcontroller pin (red is positive, blue is negative) and it will buzz away. Works from 2V up to 5V, higher voltages result in more current draw but also a stronger vibration.
If you want to reduce the current draw/strength (for example, to control it directly from an Arduino pin) try putting a resistor (100 to 1000 ohms) in series. For full power control, a small PN2222 transistor can control a motor easily, some experimentation may be required!</t>
  </si>
  <si>
    <t>https://www.adafruit.com/product/1201</t>
  </si>
  <si>
    <t>https://www.youtube.com/watch?feature=player_detailpage&amp;v=5avUvKLEiLs#t=407</t>
  </si>
  <si>
    <t>Vibration Motor</t>
  </si>
  <si>
    <t xml:space="preserve">It is consist one coin type motor which is a Permanent Magnet coreless DC motor. It vibrates when the input is logic HIGH. It is very easy to drive and Grove compatible. Can be used in toys and cell phone modules.
</t>
  </si>
  <si>
    <t>https://www.seeedstudio.com/Grove-Vibration-Motor-p-839.html</t>
  </si>
  <si>
    <t>http://wiki.seeedstudio.com/Grove-Vibration_Motor/</t>
  </si>
  <si>
    <t>Water Sensor</t>
  </si>
  <si>
    <t>This water sensor module is part of the Twig system. This sensor works by having a series of exposed traces connected to ground and interlaced between the grounded traces are the sens traces. The sensor traces have a weak pull-up resistor of 1 MΩ. The resistor will pull the sensor trace value high until a drop of water shorts the sensor trace to the grounded trace. Believe it or not this circuit will work with the digital I/O pins of your Arduino or you can use it with the analog pins to detect the amount of water induced contact between the grounded and sensor traces.</t>
  </si>
  <si>
    <t>https://www.seeedstudio.com/Grove-Water-Sensor-p-748.html</t>
  </si>
  <si>
    <t>http://wiki.seeedstudio.com/Grove-Water_Sensor/</t>
  </si>
  <si>
    <t>Waterproof DS18B20 Digital Temperature Sensor</t>
  </si>
  <si>
    <t xml:space="preserve">PRODUCT ID: 381
</t>
  </si>
  <si>
    <t>This is a pre-wired and waterproofed version of the DS18B20 sensor. Handy for when you need to measure something far away, or in wet conditions. While the sensor is good up to 125°C the cable is jacketed in PVC so we suggest keeping it under 100°C. Because they are digital, you don't get any signal degradation even over long distances! These 1-wire digital temperature sensors are fairly precise (±0.5°C over much of the range) and can give up to 12 bits of precision from the onboard digital-to-analog converter. They work great with any microcontroller using a single digital pin, and you can even connect multiple ones to the same pin, each one has a unique 64-bit ID burned in at the factory to differentiate them. Usable with 3.0-5.0V systems.
The only downside is they use the Dallas 1-Wire protocol, which is somewhat complex, and requires a bunch of code to parse out the communication. If you want something really simple, and you have an analog input pin, the TMP36 is trivial to get going.
We toss in a 4.7k resistor, which is required as a pullup from the DATA to VCC line when using the sensor. We don't have a detailed tutorial up yet but you can get started by using the Dallas Temperature Control Arduino library which requires also the OneWire Library.</t>
  </si>
  <si>
    <t>https://www.adafruit.com/product/381</t>
  </si>
  <si>
    <t>https://cdn-shop.adafruit.com/datasheets/DS18B20.pdf</t>
  </si>
  <si>
    <t>Waterproof DS18B20 Sensor Kit</t>
  </si>
  <si>
    <t>KIT0021</t>
  </si>
  <si>
    <t>INTRODUCTION
If you are familiar with our product, you will find there is waterproof temperature sensor named DS18B20. This waterproof temperature sensor kit is using the same probe——DS18B20 probe AS . It contains a probe with a resister module. So it is easy to connect on the Arduino board.
The DS18B20 temperature sensor provides 9 to 12-bit (configurable) temperature readings over a 1-Wire interface, so that only one wire (and ground) needs to be connected from a central microprocessor. Compatible with 3.0-5.5V systems.
Check 27 Pcs Sensor Kit for Arduino to get more sensors for arduino.</t>
  </si>
  <si>
    <t>https://www.dfrobot.com/product-1354.html</t>
  </si>
  <si>
    <t>https://www.dfrobot.com/wiki/index.php/Waterproof_DS18B20_Digital_Temperature_Sensor_(SKU:DFR0198)</t>
  </si>
  <si>
    <t>Weight Sensor</t>
  </si>
  <si>
    <t>SEN0160</t>
  </si>
  <si>
    <t>Weight Sensor Module is based on HX711, which is a precision 24-bit analog-to-digital convertor designed for weight scale and industrial control applications to interface directly with a bridge sensor. It not only has a few basic functions, but also contains high integration, fast response, immunity, and other features. This weight sensor lowers the cost of the electronic scale, and at the same time improving the performance and reliability. The input interface is compatible with Arduino I/O port. The output adopts compact terminal that makes the sensor easier to connect. It's the best choose for electronic enthusiast to do some tiny home scale.
Sensor connection Note：Red Line    -- E+
                                                Black Line  -- E-
                                                White Line  -- S-</t>
  </si>
  <si>
    <t>https://www.dfrobot.com/index.php?route=product/product&amp;product_id=1031&amp;search=weight&amp;description=true#.VuolD-J97IV</t>
  </si>
  <si>
    <t>https://www.dfrobot.com/wiki/index.php/Weight_Sensor_Module_SKU:SEN0160</t>
  </si>
  <si>
    <t>WiFi Shield</t>
  </si>
  <si>
    <t>A000058</t>
  </si>
  <si>
    <t>Overview
The Arduino WiFi Shield connects your Arduino to the internet wirelessly. Connect it to your wireless network by following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Requires an Arduino board (not included)
Operating voltage 5V (supplied from the Arduino Board)
Arduino Due compatible
Connection via: 802.11b/g networks
Encryption types: WEP and WPA2 Personal
Connection with Arduino on SPI port
on-board micro SD slot
ICSP headers
FTDI connection for serial debugging of WiFi shield
Mini-USB for updating WiFi shield firmware
Getting Started
You can find in the Getting Started section all the information you need to configure your board, use the Arduino So ftware (IDE), and start tinker with coding and electronics.
Need Help?
On the Software on the Arduino Forum
On Projects on the Arduino Forum
On the Product itself through our Customer Support
Documentation
OSH: Schematics
The Arduino WiFi Shield allows an Arduino board to connect to the internet using the 802.11 wireless specification (WiFi). It is based on the HDG204 Wireless LAN 802.11b/g System in-Package. An AT32UC3 provides a network (IP) stack capable of both TCP and UDP. Use the WiFI library to write sketches which connect to the internet using the shield. The WiFI shield connects to an Arduino board using long wire-wrap headers which extend through the shield. This keeps the pin layout intact and allows another shield to be stacked on top.The WiFi Shield can connect to wireless networks which operate according to the 802.11b and 802.11g specifications.There is an onboard micro-SD card slot, which can be used to store files for serving over the network. It is compatible with the Arduino Uno and Mega. The onboard microSD card reader is accessible through the SD Library. When working with this library, SS is on Pin 4.Arduino communicates with both the Wifi shield's processor and SD card using the SPI bus (through the ICSP header). This is on digital pins 11, 12, and 13 on the Uno and pins 50, 51, and 52 on the Mega. On both boards, pin 10 is used to select the HDG204 and pin 4 for the SD card. These pins cannot be used for general I/O. On the Mega, the hardware SS pin, 53, is not used to select either the HDG204 or the SD card, but it must be kept as an output or the SPI interface won't work.Digital pin 7 is used as a handshake pin between the WiFi shield and the Arduino, and should not be used.
Note that because the HDG204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HDG204, set digital pin 10 as a high output.The shield can connect to encrypted networks that use either WPA2 Personal or WEP encryption. It can also connect to open networks. A network must broadcast its SSID for the shield to be able to connect.
Attention
The previous version of this shield uses a HDG104 instead of the actual HDG204.
On board interfaces
The reset button on the shield resets both the HDG204 and the Arduino board.
There is an onboard Mini-USB connector. This is not for programming an attached Arduino, it is for updating the AT32UC3 using the Atmel DFU protocol. The programming jumper adjacent to the power bus and analog inputs should be left unconnected for typical use. It is only used for DFU programming mode.A FTDI connection enables serial communication with the 32U for debugging purposes. A list of available commands can be found here.
On board indicators
The shield contains a number of informational LEDs:
L9 (yellow) : this is tied to digital pin 9
LINK (green) : indicates a connection to a network
ERROR (red) : indicates when there is a communication error
DATA (blue) : indicates data being transmitted/received
Updating firmware on the shield
Please follow this guide to update the firmware on your shield.</t>
  </si>
  <si>
    <t>https://www.digikey.com/en/products/detail/arduino/A000058/3641990</t>
  </si>
  <si>
    <t>https://docs.arduino.cc/retired/getting-started-guides/ArduinoWiFiShield/</t>
  </si>
  <si>
    <t>WiiChuck Adapter</t>
  </si>
  <si>
    <t>DFR0062</t>
  </si>
  <si>
    <t>The WiiChuck Adapter is a small PCB that is designed to be inserted into the connector of a Nintendo Wii Nunchuck to provide access to all 4 wires of the remote. The power, ground and two-wire interface of the Nunchuck are all broken out to a 4-pin 0.1" pitch header. Compared with standard WiiChuck, the DFRobot WiiChuck has extra 4 pins which allow you connect it to two devices.
The Wii Nunchuck is loaded with features -- a 2-axis joystick, two buttons and a 3 axis ±2g accelerometer -- and any device capable of I2C can communicate with it! The WiiChuck allows you to interface with the Nunchuck without making a mess and cutting the wires.</t>
  </si>
  <si>
    <t>https://www.dfrobot.com/product-91.html</t>
  </si>
  <si>
    <t>https://www.dfrobot.com/wiki/index.php/WiiChuck_Adapter_(SKU:_DFR0062)</t>
  </si>
  <si>
    <t>Wio Link</t>
  </si>
  <si>
    <t>Description
For more information, please visit   iot.seeed.cc.
Wio Link is designed to simplify your IoT development. It is an ESP8266 based open-source Wi-Fi development board to create IoT applications by virtualizing plug-n-play modules to RESTful APIs with mobile APPs.
The traditional methodology of building IoT applications consists of electronic engineering, micro-controller programming, network programming, IoT protocols handling and application development. Every step involves various hardware and software knowledge and challenges.
This time, we define a new way to create IoT applications. No hardware programming. No breadboard. No jumper wires. No soldering. 3 steps. 5 minutes. Build your own IoT applications!
Features
Visual Configuration
OTA (Over-The-Air) Firmware Updates
Plug-n-Play Groves
IFTTT Application
Android &amp; iOS APPs
RESTful APIs</t>
  </si>
  <si>
    <t>https://www.seeedstudio.com/Wio-Link-p-2604.html</t>
  </si>
  <si>
    <t>http://wiki.seeedstudio.com/Wio_Link/</t>
  </si>
  <si>
    <t>Wio Node</t>
  </si>
  <si>
    <t>Wio Node was born with most of the features as its elder brother:
An  ESP8266 based open-source Wi-Fi development board
Supports Plug-n-Play Groves
Visual Configuration
OTA (Over-The-Air) Firmware Updates
RESTful APIs
IFTTT Application
Android &amp; iOS APPs
But it is cheaper, smaller and also lighter in weight.
Even though the compact design only allows Wio Node to have two Grove connectors, it still offers as many as 2 Digital I/O, 1 Analog Input, 1 UART and 2 I2C interfaces to communicate with up to 42 (and more to come) Grove modules. Setting up an IoT device with Wio Node is piece of cake as all the Grove sensor/actuator modules can be visually configured to RESTful APIs on your mobile APPs, and the physical circuit connections does not involve any bread boarding, soldering, or wire jumpers, once you finish updating the firmware over-the-air (OTA), you’ll find out it only takes you 5 minutes to build an IoT application with the Wio Node.
Owing to its low-cost, easy-to-use and compact design, Wio Node can be used to build an IoT system where a large amount of ‘things’ are required to be connected to the internet. We have provided detailed instructions and rich tutorials at http://iot.seeed.cc/ to help you getting started with your Wio Node easily and quickly. You can also find out more interesting stuff at the Wio Community, where all the Wio fans gather to share their ideas and experiences.</t>
  </si>
  <si>
    <t>https://www.seeedstudio.com/Wio-Node-p-2637.html</t>
  </si>
  <si>
    <t>http://wiki.seeedstudio.com/Wio_Node/</t>
  </si>
  <si>
    <t>Wired Miniature Electret Microphone</t>
  </si>
  <si>
    <t>DESCRIPTION
That's one tiny microphone! At about the size of a mature aphid, this wired Electret Microphone is perfect for your FONA.
This microphone's very similar to our PCB-mount Elecret Microphone but is significantly smaller and has pre-attached 65mm long wires.  We don't have a specific datasheet for it but it can be biased with 2V and 2K impedence. You do need an electret microphone amplifier to boost the millivolt-signal up to line level. The FONA has this amplifier part built into it but something like an Arduino does not.
We tested it with the FONA and it works great for voice purposes, you may also be able to use it with our other microphone amplifiers (like #1713 and #1063) and if you desolder the onboard microphones.</t>
  </si>
  <si>
    <t>https://www.adafruit.com/product/1935</t>
  </si>
  <si>
    <t>https://cdn-shop.adafruit.com/datasheets/CMA-4544PF-W.pdf</t>
  </si>
  <si>
    <t>XBee 1mW Wire Antenna</t>
  </si>
  <si>
    <t>Digi</t>
  </si>
  <si>
    <t>TEL0014</t>
  </si>
  <si>
    <t xml:space="preserve">Introduction:
This is the very popular 2.4GHz XBee module from Digi (formally Maxstream). These modules take the 802.15.4 stack (the basis for Zigbee) and wrap it into a simple to use serial command set. These modules allow a very reliable and simple communication between microcontrollers, computers, systems, really anything with a serial port! Point to point and multi-point networks are supported.
Pair a couple of these XBees with a Regulated Explorer(http://www.dfrobot.com/index.php?route=product/product&amp;product_id=72), and a USB Explorer and you've got a great gift for that special electronics geek!
Specifications:
3.3V @ 50mA
250kbps Max data rate
1mW output (+0dBm)
300ft (100m) range
Built-in antenna
Fully FCC certified
6 10-bit ADC input pins
8 digital IO pins
128-bit encryption
Local or over-air configuration
AT or API command set
</t>
  </si>
  <si>
    <t>https://www.dfrobot.com/product-184.html</t>
  </si>
  <si>
    <t>https://www.sparkfun.com/datasheets/Wireless/Zigbee/XBee-Manual.pdf</t>
  </si>
  <si>
    <t>XBee USB Adapter</t>
  </si>
  <si>
    <t>DFR0050</t>
  </si>
  <si>
    <t>Introduction:
The upgraded DFRobot Xbee USB adapter is designed for the XBee module configuration parameters to facilitate using or to work as a FTDI writer. The new version of Xbee USB adapter is also welded with the female pin for FTDI so that users can directly use the adapter as a FTDI program writer, such as Arduino FIO/pro/mini、lilypad Arduino and so on. It's a must-have for interactive electronic installations and projects.
The adapter allows the PC to configure XBee / Bluetooth module and the controller / development board for wireless data transmission via mini USB cable. You can upload your program through the wireless controller module, or conduct wireless real-time data transmission. The adapter uses a FTDI232 USB-UART converter chip to ensure stable and reliable data transmission.
Specifications:
 Used for the XBee module configuration parameters
 Easily connected to a PC via mini USB cable
 XBee-setting support software X-CTU
 Also used as a USB-TTL adapter
 Voltage: +5V(USB Power)</t>
  </si>
  <si>
    <t>http://www.dfrobot.com/index.php?route=product/product&amp;product_id=72</t>
  </si>
  <si>
    <t>(general library) https://github.com/andrewrapp/xbee-api</t>
  </si>
  <si>
    <t>XSP Arduino Programmer</t>
  </si>
  <si>
    <t>USBtinyISP-Arduino bootloader programmer</t>
  </si>
  <si>
    <t>DFR0116</t>
  </si>
  <si>
    <t>Introduction
XSP Programmer is designed for Arduino/AVR device. Support both ISP and FTDI. No driver software is required. It could provide both 5V and 3.3V power output or shutdown power output. Support Xbee socket and auto-match ISP clock frequency. It will be your good friend, when you make some stuffs based on Arduino/AVR. It could work with eClip programming Fixture together.
(XSP is designed by Maker "LeoYan", sold on DFRobot store. A portion of this sale will given back to Arduino by LeoYan.)
Features
Multi-function:
Support Arduino/AVR ISP programming
Support Arduino FTDI programming
Support serial communication
Flexible Power Management:
Support 5V/3.3V power output and shutdown power output
When you turn off the output power, it will auto-match target voltage
Warning if the output power mismatch the target voltage
Automatic short-circuit protection
Free Driver
Free driver in MacOS and Linux
Arduino IDE builtin driver in Windows
High Efficiency
Max 2MHz clock frequency in ISP mode
Auto-match ISP uploading speed (Compatible with devices such as 1MHz bare chip and 16MHz Arduino UNO)
Max 250000bps serial port baud rate in FTDI mode
Easy to use
Serial port configuring working mode
Help menu
Led status indicator
DFU firmware upgrading method
Specification
Microcontroller:	ATmega16U2@16MHz
Operating Voltage:	5V DC
Output Voltage:	5V / 3.3V / OFF
Output Current:	300mA@5V / 60mA@3V3
Interface:	ISP / FTDI / XBee
Max ISP clock speed:	2MHz
Max FTDI baud rate：	250000bps
XSP modules
XSP consists of 3 parts, you could use them according to your application.
Programmer
Socket Pinout
Mode/Pin	1	2	3	4	5	6	7	8
FTDI:	-	VCC	-	-	DTR	GND	TX	RX
ISP:	MISO	VCC	SCK	MOSI	RESET	GND	-	-
Note：
DTR signal － If be enabled, high level default. When you open the serial port, it will output a 50ms low pulse, which could trigger MCU reset even if there is no 100nf capacitance connecting to MCU reset pin.
Adaptor
FTDI to XBee interface, ISP bonding pad reserved
Note：FTDI doesn't include CTS signal, it is not used in Arduino.
Cable
Connect Programmer, Adapter, eClip .etc.
Configuration
Note：You could config XSP function through serial port. Since it doesn't need to config its parameter frequently, we did following constraint to improve its work efficiency.
After each time you open the serial port, you only could make once configuration.
After you open the serial port, you can enter Configuration mode only if you input "NL/CR" before input any other characters. If you input other character, it will go into Work mode.
If you want to enter Configuration mode again, you need to close and open serial port again.
XSP could be configured by any COM debug tool. We will using Arduino IDE as our example.
Plug XSP into PC usb port, select COM port (Here is a MAC screen capture, different OS has different UI.)
Open Serial monitor, Select “Both NL &amp; CR” (Red), press “Enter” keypad or click "Send" icon to enter configuration mode. (Don't input any character before this step, or it will go into work mode);
Input “help”, config its parameter according to the help instruction;
For example, if you want to set it as ISP mode, just input "mode=isp", and watch XSP indicator LED, when it is light, it means it has entered ISP mode. (There is no reply in the serial console);
Then, you could check the configuration by "show" command;
Using “save” command to save the configuration parameter to EEPROM, so it will keep the configuration after power down. If you only need a temporary use, just not save, and using "quit" command to exit the configuration mode, than the configuration takes effect before it is power down;
Note：
During the configuration, as long as nothing is entered over 60s, it will exit the Configuration mode, and enter into Work mode.
Indicator
There are 5 indicator LEDs on XSP Programmer, representing its working condition.
State \ LED	FTDI	ISP	5V - 3V3	DATA
Power on self test	OFF	ON	ON - ON	ON
Work-FTDI	ON@"DTR＝ENABLE";
FLASH@"DTR＝DISABLE"	OFF	FLASH	Fast FLASH during data transmission
Work-ISP	OFF	ON
Configuration	ON based on configuration	ON based on configuration;
Both LEDs OFF @ "OUT＝OFF",	N/A
Failure	Both LEDs Fast FLASH	Fast FLASH
Note：
When it is in Failure state, please open the Serial console to check the error information.
Usage
FTDI programmer
(Example of Arduino IDE)
Connect XSP programmer to your target board, and plug XSP to your PC USB port;
Please refer to https://www.arduino.cc/en/Guide/Windows#toc4
FTDI Serial Debug
(Example of Arduino IDE)
Connect XSP programmer to your target board, and plug XSP to your PC USB port;
Open Ardino IDE -&gt; Tools -&gt; Port, select the right COM port;
Open the Serial monitor, set the right baudrate.
ISP@Arduino
Connect XSP programmer to your target board, and plug XSP to your PC USB port;
Open Ardino IDE -&gt; Tools -&gt; Board, Select the board type;
Open Ardino IDE -&gt; Tools -&gt; Port, Select the right COM port;(Do not open the COM port after this step)
Open Ardino IDE -&gt; Tools -&gt; Programmer, Select "AVR ISP"
Open Ardino IDE -&gt; Tools -&gt; Burn Bootloader, click
Done!
Note：
AVR ISP is using Virtual Serial Port, so please do not open the serial port in the other way, or it will lose control; You need to close the Serial monitor, and powered off and re-up electricity to the device.
ISP@avrdude
You can use avrdude command to operate the target board, (-cstk500v1)
e.g. avrdude -p atmega328p -cstk500v1 -P/dev/tty.usbmodem14111 -b57600 -t</t>
  </si>
  <si>
    <t>https://www.dfrobot.com/product-1323.html</t>
  </si>
  <si>
    <t>https://www.dfrobot.com/wiki/index.php/XSP_-_Arduino_Programmer_SKU:DFR0360</t>
  </si>
  <si>
    <t>Xbee Shield for Arduino</t>
  </si>
  <si>
    <t>DFR0360</t>
  </si>
  <si>
    <t xml:space="preserve">The XBee Expansion Board is a compliant solution designed to meet low-cost, low-power wireless sensor networks with special needs. The module is easy to use, low power consumption, and the provision of critical data between devices reliable transmission. As the innovative design, XBee-PRO can be in the range 2-3 times beyond the standard ZigBee modules. XBee-PRO modules work in the ISM 2.4 GHz frequency band. The MaxStream's XBee (1 mW) Zigbee module is pin-compatible.
The Xbee module is widely used in the United States, Canada, Australia, Israel and Europe. The establishment of RF communication does not require any configuration and the module's default configuration supports a wide range of data system applications. You can also use a simple AT command to advanced configuration. An OEM developer is now XBee code development package. It is self-developed in collaboration with the MaxStream ZigBee/802.15.4 RF module code.
Note: Transparent communication with a leonardo board its not compatible, for more information check our wiki page.
Compatibility
Bluetooth Bee
WIFI Bee
Xbee Series communication mode
</t>
  </si>
  <si>
    <t>https://www.dfrobot.com/product-61.html</t>
  </si>
  <si>
    <t>https://www.dfrobot.com/wiki/index.php/Xbee_Shield_For_Arduino_(no_Xbee)_(SKU:DFR0015)</t>
  </si>
  <si>
    <t>Raspberry Pi 4 Model B 8GB</t>
  </si>
  <si>
    <t>""The final revision of our third-generation single-board computer
 1.4GHz 64-bit quad-core processor, dual-band wireless LAN, Bluetooth 4.2/BLE, faster Ethernet, and Power-over-Ethernet support (with separate PoE HAT)""</t>
  </si>
  <si>
    <t>https://www.raspberrypi.com/products/raspberry-pi-4-model-b/</t>
  </si>
  <si>
    <t>https://www.raspberrypi.com/documentation/computers/getting-started.html#setting-up-your-raspberry-pi</t>
  </si>
  <si>
    <t>LattenPanda Delta 432 with Win10 Pro 004</t>
  </si>
  <si>
    <t>LattenPanda</t>
  </si>
  <si>
    <t>Delta 432</t>
  </si>
  <si>
    <t>DFR0544</t>
  </si>
  <si>
    <t>LattePanda 2 Delta is a high performance, pocket-sized SBC (single board computer) with low power consumption that runs full Windows 10 or Linux operation system. It is widely used in edge computing, vending, advertising machine, industrial automation, etc. Whether you're a DIY maker, IoT (Internet of Things) developer, system integrator, or solution provider, LattePanda is your powerful development board that can empower creation and accelerate your productivity.</t>
  </si>
  <si>
    <t>(retired) https://www.dfrobot.com/product-1910.html?search=dfr0544&amp;description=true
(new version) https://www.dfrobot.com/product-2606.html</t>
  </si>
  <si>
    <t>(v2, Delta 432 / DFR0544) https://docs.lattepanda.com/content/delta_edition/get_started/
(v3) https://docs.lattepanda.com/content/3rd_delta_edition/get_started/</t>
  </si>
  <si>
    <t>1. 1 x LattenPanda
 2. 1 x Antenna
 3. 1 x Power supply with two cable</t>
  </si>
  <si>
    <t>MicroSD card module</t>
  </si>
  <si>
    <t>Xiaomi</t>
  </si>
  <si>
    <t>DFR0229</t>
  </si>
  <si>
    <t>INTRODUCTION
This is a Micro SD(TF) module from DFRobot. It is compatible with TF SD card (commonly used in Mobile Phone) which is the most tiny card in the market. SD module has various applications such as data logger, audio, video, graphics. This module will greatly expand the capbility an Arduino can do with their poor limited memory.
This module has SPI interface and 5V power supply which is compatible with Arduino UNO(https://www.dfrobot.com/product-610.html)/Mega.   The Pinout is fully compatiblw with DFRobot's IO Expansion Shield V7(https://www.dfrobot.com/product-1009.html).
SPECIFICATION
Working Voltage:5V
Size:20x28mm(0.79x1.10")
Interface: SPI
Compatible: MicroSD(TF)</t>
  </si>
  <si>
    <t>http://www.dfrobot.com/index.php?route=product/product&amp;product_id=875&amp;search=microsd+card++module&amp;description=true</t>
  </si>
  <si>
    <t>http://www.dfrobot.com/wiki/index.php/MicroSD_card_module_for_Arduino_(SKU:DFR0229)</t>
  </si>
  <si>
    <t>Cherokey 4WD Basic Robot Kit</t>
  </si>
  <si>
    <t>Robotics</t>
  </si>
  <si>
    <t>ROB0117</t>
  </si>
  <si>
    <t xml:space="preserve">The Cherokey 4WD Basic Kit is a perfect platform to build on and to get started with Arduino Robotics. With just a few simple steps of assembling the hardware and tuning the software, and you'll learn all about Arduino, robotics, sensors, bluetooth communication — as well as obstacle avoidance and remote controlling. You can also take it further with your own code to take advantage of the ultrasonic sensor, Romeo All-in-one Bluetooth Microcontroller, IR sensors and LEDs.
Cherokey 4WD is a versatile mobile platform compatible with most popular microcontrollers like Uno, Mega2560, Romeo...etc. Cherokey embeded the L298P motor driver chip which allows to drive two 6-12V DC motors with maximum 2A current. The integrated 2 way DC motor driver and Xbee &amp; APC220 socket allows you to start your project immediatly without the need for an additional motor driver or wirless shield.
Its expansion plate board significantly increases the surface area of Cherokey, allowing you to easily connect a 9g micro servo or a standard sized servo in two different locations, so that you can install robotic arm or ultrasonic/ir sensors. The prototyping area make you convenient to install sensors on the robot. Double-side leaf pads solder prototyping areas in the middle can be soldered with DIP components or SMD components to extend addition function.
Its high-strength aluminum alloy body material also provides flexibility in rapid movement particularly in outdoor grass, gravel, sand or sloped surface. The Cherokey 4WD is also suitable for robot competitions and research related projects.
Thanks to Romeo BLE, this kit can now be played with APP(IOS). Simply download the APP (GoBLE) and enjoy controlling from you IOS device!
Romeo BLE (Arduino Compatible Atmega 328)(DFR0305) x1
DF05BB Standard Servo (5kg)(SER0020) x1
URM37 V4.0 Ultrasonic Sensor (SEN0001) x1
URM ultrasound mounting bracket （FIT0006） x1
Cherokey 4WD chassis  x1
Cherokey expansion plate x1
Aluminum side-panel x2
Aluminum connecting-rod  x4
DC Barrel Jack Adapter - Female (FIT0151) x1
5xAA battery holder x1
PH-2.0 to DC-2.2 adapter x1
Screws KIT  x1
Micro DC Geared Motors(FIT0016) x4
Motor Wire x1
Rubber Wheels(FIT0003) x4
Jumper Wires 9" F/F (10 Pack)（ FIT0030） x1
Magnet Micro USB Cable 1.2m ( FIT0351-OE) x1
</t>
  </si>
  <si>
    <t>https://www.dfrobot.com/product-1233.html#.Vqg3Efl97IW</t>
  </si>
  <si>
    <t>https://www.dfrobot.com/wiki/index.php/Basic_Kit_for_Cherokey_4WD_SKU:ROB0117</t>
  </si>
  <si>
    <t>KittenBot RobotBit</t>
  </si>
  <si>
    <t>KittenBot</t>
  </si>
  <si>
    <t>Product Purpose
Robotbit designed for primary school students/training institutions/parents/ enthusiasts as a robotic accessory.
Ship List
RobotbitV2.0 x1 3D printed protective case Optional accessory: silicone sleeve and 18650 battery.
Product Instrduction
Robotbit is an excellent robotic expansion board specially designed for Microbit by KittenBot team. There is also a 3D printed protective case included.
Product Feature
It has a powerful ability to drive DC motors, stepper motors, servos, and onboard buzzer and RGB pixels and release all valid IO from microbit, with support the most common electronics module in the market. It comes with 18650 battery holder, integrated lithium battery boost, charging and protection chip. Support for external power input. Mechnically support for KittenBot robotic chassis and LEGO technical slots. The powerful drive capability and built-in battery make DIY more convenient and free. We have received unanimous praise from the school teacher training institutions and individual enthusiasts. It is an excellent choice for your robotic projects based on Micro:bit!</t>
  </si>
  <si>
    <t>retired
(alternatives) https://www.kittenbot.cc/collections/kittenbot-products</t>
  </si>
  <si>
    <t>https://kittenbot-docs-en.readthedocs.io/en/latest/kittenbot/index.html</t>
  </si>
  <si>
    <t>1. 2 x wheel motor
 2. 1 x servo
 3. 2 x wheels
 4. 1 x micro USB Cable
 5. 1 x foundation
 6. 1 bag x screws
 7. 1 x screw driver
 8. 1 x 3.7V battery
 9. 1 x universal wheel
 10. 1 x ultrasonic ranger
 11. 1 x five-way patrol sensor
 12. 1 x mini adapter</t>
  </si>
  <si>
    <t>Robot Gripper</t>
  </si>
  <si>
    <t>SKU: 86502</t>
  </si>
  <si>
    <t>What's Robot Gripper?
Robot Gripper is a simple and durable robotics kit that is great for "getting a grip" on pretty much any robotics project.
Large Open-Width
The Robot Gripper is capable of opening an impressive 3" (67mm) wide. It enables you to grip items of various sizes according to your needs.
Self-locking &amp; Anti-Slippery
The self-locking function of fingers, together with the anti-slippery material added on the inner side of two fingers, protect objects it grips from falling off.
Lightweight PVC Material
The gripper itself is made of light-weight PVC material, while remaining heavy-duty to grip items up to 1.5KG as you want.
Self-Protection Design
Thanks to the built-in fuse, the inner N20 screw motor of the gripper will automatically stop running when the gripper is fully open or closed. This protects the screw motor from short-circuits and over-current, ensuring long-time use of the gripper.</t>
  </si>
  <si>
    <t>(retired) https://www.dfrobot.com/product-1050.html</t>
  </si>
  <si>
    <t>(not fully related) https://www.yuque.com/makeblock-help-center-en</t>
  </si>
  <si>
    <t>24V DC Motor 50r/min</t>
  </si>
  <si>
    <t>Motors</t>
  </si>
  <si>
    <t>JM</t>
  </si>
  <si>
    <t>JM-038050</t>
  </si>
  <si>
    <t>Model: XC-037ZD
Voltage: 12V/24V
Torque: 0-20 N·m
No-load: 5-80rpm; rated: 0-58rpm
12V, 60W, 25rpm / 24V, 60W, 50rpm</t>
  </si>
  <si>
    <t>(English) https://www.amazon.ca/Davitu-DC-Motor-Positive-Negative/dp/B09FT163XM
(Chinese) https://item.taobao.com/item.htm?spm=a1z10.5-c.w4002-22509922366.22.47875db1w01ZkK&amp;id=613312302302</t>
  </si>
  <si>
    <t>https://www.amazon.ca/Davitu-DC-Motor-Positive-Negative/dp/B09FT163XM</t>
  </si>
  <si>
    <t>28mm Stepper Motor 27:1</t>
  </si>
  <si>
    <t>HANPOSE</t>
  </si>
  <si>
    <t>17HS2408S-PG27</t>
  </si>
  <si>
    <t>Reduction ratio: 27:1</t>
  </si>
  <si>
    <t>https://hanpose.en.made-in-china.com/product/AjdJWyKElFhl/China-14-1-19-1-27-1-Reduction-Ratio-2408-Gear-Stepper-Motor-0-6A.html</t>
  </si>
  <si>
    <t>28mm Stepper Motor 5.18:1</t>
  </si>
  <si>
    <t>17HS2408S-PG5.18</t>
  </si>
  <si>
    <t>Reduction ratio: 5.18:1</t>
  </si>
  <si>
    <t>https://www.aliexpress.com/item/4000144047453.html</t>
  </si>
  <si>
    <t>https://hanpose.en.made-in-china.com/product/rytmPvRAhjkN/China-Hybrid-NEMA-17-2408s-Stepper-Motor3-17-1-5-18-1.html</t>
  </si>
  <si>
    <t>28mm Stepper Motor 51:1</t>
  </si>
  <si>
    <t>17HS2408S-PG51</t>
  </si>
  <si>
    <t>Reduction ratio: 51:1</t>
  </si>
  <si>
    <t>https://hanpose.en.made-in-china.com/product/NCZEcyvuiwhH/China-51-1-71-1-139-1-100-1-Reducer-Motor-2408-Stepping-Motor.html</t>
  </si>
  <si>
    <t>41mm Nema 23 Stepper Motor 24V/2.8A 55N.cm</t>
  </si>
  <si>
    <t>23HS4128</t>
  </si>
  <si>
    <t>HANPOSE 23HS4128 41mm Nema 23 Stepper Motor 57 Motor 2.8A 55N.cm 4-lead CNC Laser Grind Foam Plasma Cut Engraving Machine
 Certification: CE, ROSH, ISO, FCC
 Shaft Diameter: 6.35mm ""D"" Shaft</t>
  </si>
  <si>
    <t>https://www.alibaba.com/product-detail/HANPOSE-Nema-23-Stepper-Motor-23HS4128_1600910574912.html</t>
  </si>
  <si>
    <t>DC 24v Motor</t>
  </si>
  <si>
    <t>E-165A-000 DC 24V 130rpm</t>
  </si>
  <si>
    <t>""Suitable voltage 6V-24V
 Speed 32-130 rpm
 Weight 200g""</t>
  </si>
  <si>
    <t>https://www.amazon.com/EdricShop-Motor-Generator-165A-000-24V130Rpm/dp/B0C9R55YQR/</t>
  </si>
  <si>
    <t>NEMA 23 Stepper Motor 126N/cm 24V</t>
  </si>
  <si>
    <t>23HS5628</t>
  </si>
  <si>
    <t>Application: 3D Printer
 Speed: High Speed
 Number of Stator: Two-Phase
 Excitation Mode: HB-Hybrid
 Function: Control, Driving
 Number of Poles: 6</t>
  </si>
  <si>
    <t>https://hanpose.en.made-in-china.com/product/sNCnrYjVLWkl/China-Stepper-Motor-23HS5628-4-Lead-NEMA-23-Stepper-Motor-57-Motor.html</t>
  </si>
  <si>
    <t>Solenoid</t>
  </si>
  <si>
    <t>TAU-0837TR2612</t>
  </si>
  <si>
    <t>IIVVERR TAU-0837 DC 24V 19N Push Pull Type DIY DC Open Frame Solenoid Electromagnet Magnet (TAU-0837 DC 24V 19N Tipo Push Pull DIY Solenoide de marco abierto electromagnético Imán electromagnético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</si>
  <si>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https://www.amazon.com/IIVVERR-TAU-0837-Electromagnet-Solenoide-electromagn%C3%A9tico/dp/B082KMMXSD</t>
  </si>
  <si>
    <t>TAU-0730TR5624</t>
  </si>
  <si>
    <t>TAU-0730 DC 12V 1A 35N Push Pull Type Open Frame Solenoid Electromagnet Magnet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</si>
  <si>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https://www.amazon.com/TAU-0730-Solenoid-Electromagnet-Push-Pull-Typ-Elektrischer/dp/B09GRNK36N</t>
  </si>
  <si>
    <t>Stepper Motor</t>
  </si>
  <si>
    <t>oukeda</t>
  </si>
  <si>
    <t>OK42STH33-0404AC</t>
  </si>
  <si>
    <t xml:space="preserve">Step Angle        1.8
Step Angle Accuracy        5% (full step. no load)
Resistance Accuracy        10%
Inductance Accuracy        20%
Temperature Riso        80℃ Max.(rated current,2 phase on)
Arnbient Temperature        -20℃~+50℃
Insulation Resistance        100MΩ Min. ,500VDC
Dielectric Strength        500VAC for one minute
Shaft Radial Play        0.02Max. 450 -load)
Shaft Axial Play        0.08Max. 450 -load)
Max. radial force        28N (20mm from the flange)
Max. axial force        10N
</t>
  </si>
  <si>
    <t>(original link still available) https://world.taobao.com/item/543360268934.htm</t>
  </si>
  <si>
    <t>Anchuan</t>
  </si>
  <si>
    <t>42HD1403-24B</t>
  </si>
  <si>
    <t>(original link sitll available) https://world.taobao.com/item/543360268934.htm</t>
  </si>
  <si>
    <t>Stepper Motor 5V</t>
  </si>
  <si>
    <t>17HS08-1004S</t>
  </si>
  <si>
    <t>Hign-concerned Chemical = None
Current / Phase = 1.0A
Holding Torque = 16Ncm(22oz.in)
Step Angle(degrees) = 1.8degree
Phase=2
Model Number=17HS08-1004S
Type=HYBRID
Certification=ce,ROHS
Brand Name=STEPPERONLINE
Origin=Mainland China
Size=42*42*20.5mm
Shaft Shape=D-cut
Shaft Diameter=5mm
Lead Length=400mm
Phase Resistance=3.7ohms
Inductance=4.5mH ± 20%(1KHz)
Application=3D printers, Reprap project, CNC machine
Rotor Inertia=15g-cm2</t>
  </si>
  <si>
    <t>https://www.aliexpress.us/item/2255801065157463.html
(chinese) https://item.taobao.com/item.htm?abbucket=9&amp;id=637224964278</t>
  </si>
  <si>
    <t>https://www.aliexpress.us/item/2255801065157463.html#nav-description</t>
  </si>
  <si>
    <t>Stepper Motor Driver (Microstep Drive)</t>
  </si>
  <si>
    <t>Leadshine</t>
  </si>
  <si>
    <t>DM542-05</t>
  </si>
  <si>
    <t>DM542-05 driver, with lower motor fever, running noise and higher stability, as well as lower cost, is main for NEMA17 NENA23 two-phase hybrid stepper motor. The micro fine fraction of 15, the largest number of steps for 25000Pulse/rev; the peak current is in the range of 1.0A 4.2A, the output current of a total of 8 stalls, the current resolution is about 0.45A; automatic flow, over-voltage and over-current protection function. The driver for DC power supply, recommended operating voltage range 24VDC36VDC, voltage less than 50VDC and not less than 20VDC
 Main application areas
 Suitable for all kinds of small and medium-sized automation equipment and instruments, such as: engraving machine, marking machine, cutting machine, laser processing, CNC machine tools, automatic assembly equipment, etc.. With low cost, low noise and high speed, the application effect is very good.</t>
  </si>
  <si>
    <t>https://www.amazon.com/FPBIGCHA-DM542S-Stepper-M542-05-DM542-05/dp/B0DHCL8DZS?th=1
(Chinese, Taobao) https://detail.tmall.com/item.htm?abbucket=6&amp;id=611467886516&amp;skuId=4784466286435</t>
  </si>
  <si>
    <t>https://www.cncsparetools.com/product/leadshine-dm542-05-step-driver-for-stepper-motor-driving.html</t>
  </si>
  <si>
    <t>Stepper motor 17HS2408S</t>
  </si>
  <si>
    <t>17HS2408S</t>
  </si>
  <si>
    <t>Model: 17HS2408S
 Size: 42 X 28mm
 Shaft: ""Round Shaft"" 21mm X Ф5MM
 Motor Leads: 30cm Wire
 Technique parameter:
 Step angle accuracy
 ±5%(full step, not load)
 Resistance accuracy
 ±10%
 Inductance accuracy
 ±20%
 Temperature rise
 80deg Max(rated current,2 phase on)
 Ambient temperature
 -20deg - +50deg
 Insulation resistance
 100MΩ Min, 500VDC
 Insultion Strength
 500VAC for one minute
 Cable sign:
 Red: A+
 Green: A-
 Yellow: B+
 Blue: B-</t>
  </si>
  <si>
    <t>https://www.amazon.com/GENGUTOO-Reduction-Accessories-17HS2408S-Material/dp/B0F262M3PT/
(chinese alternative) https://item.taobao.com/item.htm?abbucket=9&amp;id=583446270009</t>
  </si>
  <si>
    <t>Stepper motor 17HS3401</t>
  </si>
  <si>
    <t>17HS3401</t>
  </si>
  <si>
    <t>Phase
 2
 Step Angle
 1.8°
 Motor Size
 42 x 34mm
 Shaft
 ""D"" shaft 21 x Ф5mm
 Outlet way
 ""4"" plug line
 Motor leads
 Dupont line(1M)
 Adapter drive
 Two-phase step drive
 Scope
 3D Printers, Monitor Equipment, Medical Machinery, Textile Machinery,
 Packaging Machinery, Stage Lighting, Laser engraving, Automation
 Equipment, Non-standard Equipment, Placement machine ect.</t>
  </si>
  <si>
    <t>https://www.amazon.com/Torque-Stepper-4-Lead-42BYGH34-17HS3401/dp/B0DHSVB85P/</t>
  </si>
  <si>
    <t>Stepper motor 17PM-K062</t>
  </si>
  <si>
    <t>17PM-K062</t>
  </si>
  <si>
    <t>https://electronicspices.com/product/nema17-high-torque-hybrid-17pm-k062-42-stepper-motor
(chinese alternative) https://item.taobao.com/item.htm?abbucket=9&amp;id=557093462863</t>
  </si>
  <si>
    <t>https://www.eminebea.com/en/product/rotary/steppingmotor/hybrid/standard/17pm-k.shtml</t>
  </si>
  <si>
    <t>Stepper motor 42BYGH34</t>
  </si>
  <si>
    <t>42BYGH34-401A</t>
  </si>
  <si>
    <t>Single motor shaft 5D standard line 1m Single motor shaft 5D plug-in wiring 1m motor 6600 driver standard line 1m motor 6600 driver plug-in line</t>
  </si>
  <si>
    <t>https://www.chinahao.com/product/3439273984/
(taobao alternative) https://detail.tmall.com/item.htm?id=549001804876</t>
  </si>
  <si>
    <t>Stepper motor 42BYGH60</t>
  </si>
  <si>
    <t>42BYGH60</t>
  </si>
  <si>
    <t>Certification:
 ISO
 Current / Phase:
 1.7A
 Step Angle(degrees):
 1.8
 Model Number:
 42BYGH60-401A
 Phase:
 2
 Type:
 Hybrid
 Holding Torque:
 0.7N.m</t>
  </si>
  <si>
    <t>https://www.amazon.com/42BYGH60-2-Phase-Printer-Engraving-DOLUNTO/dp/B0CX8QT3TH?th=1
(taobao alternative) https://detail.tmall.com/item.htm?id=549001804876</t>
  </si>
  <si>
    <t>Stepper motor JK42HS40</t>
  </si>
  <si>
    <t>JK42HS40</t>
  </si>
  <si>
    <t>Bipolar stepper motor, four-wire. Has a resolution of 200 steps per revolution (1.8 degrees). It is powered by 2.8 V, draws 1700 mA per coil. Torque is 4.0 kg*cm (0.4 Nm). Dimensions are 42 x 42 x 40 mm (NEMA 17).</t>
  </si>
  <si>
    <t>https://botland.store/stepper-motors/6429-stepper-motor-jk42hs40-1704-200-steps-28v-17a-04nm.html</t>
  </si>
  <si>
    <t>Charger for Raspberry Pi2</t>
  </si>
  <si>
    <t>Raspberry Pi</t>
  </si>
  <si>
    <t>The official and recommended universal micro USB power supply for Raspberry Pi. We’ve tested this supply in all kinds of situations, and it’s as solid as a rock; it’ll keep feeding your Pi the steady 2.5A it needs for proper performance.
1.5m lead
Interchangeable heads for different countries
Short circuit, over current and over voltage protection
50,000 hours MTBF
1 year warranty</t>
  </si>
  <si>
    <t>https://www.raspberrypi.org/products/raspberry-pi-universal-power-supply/</t>
  </si>
  <si>
    <t>Canon EOS 6D EF 24-105 f/4L IS USM Camera Kit</t>
  </si>
  <si>
    <t>Cameras</t>
  </si>
  <si>
    <t>Canon</t>
  </si>
  <si>
    <t>6D</t>
  </si>
  <si>
    <t xml:space="preserve">SKU: CAE6D24105K1
</t>
  </si>
  <si>
    <t>The Canon EOS 6D DSLR Camera with EF 24-105mm f/4L IS USM Lens Basic Kit from B&amp;H combines a versatile full-frame DSLR, wide-angle to portrait-length zoom lens, and a wide range of useful accessories to complement working with the 6D. The basic kit includes a 16GB SDHC Class 10 UHS-I memory card, an LCD screen protector, a bottle of lens cleaning fluid, a microfiber cleaning cloth, multicoated UV and circular polarizer filters, a wireless remote shutter release control, and a camera bag to house all of the kit components.
The EOS 6D features a full-frame 20.2MP CMOS sensor and DIGIC 5+ image processor to produce an impressive image quality with notable low-light sensitivity to an expanded ISO 102400. The processor also affords a wealth of speed throughout the camera system, including full HD 1080p video recording at 30 fps and a continuous shooting rate up to 4.5 fps in full resolution. The 6D utilizes an 11-point autofocus system, with one center cross-type point, to quickly and accurately acquire focus and an iFCL 63-zone dual layer metering sensor utilizes the AF system as well as color and luminance values to determine precise exposure readings. A 3.0" 1,040k-dot LCD monitor is available for bright, clear live view monitoring, image playback, and menu navigation for employing a host of image modes as well as for employing built-in Wi-Fi and GPS technologies.
Also included with this kit is Canon's EF 24-105mm f/4L IS USM lens, which provides a useful range of focal lengths to suit working in a wide variety of situations. It features Image Stabilizer Technology for minimizing the appearance of camera shake by up to three stops and is constructed with one Super-UD glass element and three aspherical lenses for reduced chromatic aberrations and high overall image clarity. A ring-type USM AF motor is also integrated into the lens' design to provide quick and quiet focusing performance that also supports full-time manual focusing capabilities for fine tuning focus for selective focus applications.</t>
  </si>
  <si>
    <t>https://hk.canon/en/consumer/eos-6d-mark-ii-body/product?domainID=10010&amp;prrfnbr=201221</t>
  </si>
  <si>
    <t>http://gdlp01.c-wss.com/gds/3/0300009243/01/eos6d-bim-en.pdf</t>
  </si>
  <si>
    <t>1.Canon 6D Camera with lens
 2. USB Cable
 3. Battery Charger
 4. Battery Charger Cable
 5. SD Card
 6. Lens Cover
 7. Lens Hood</t>
  </si>
  <si>
    <t>Digital Timer Remote Control</t>
  </si>
  <si>
    <t>Sidande</t>
  </si>
  <si>
    <t>RST7102</t>
  </si>
  <si>
    <t>Product Description
Timer Shutter Release Specification:
Model RST7102 Compatible Camera Model:
For Canon: 7D 6D 5D2 5D3 5D 50D 40D 30D 20D 10D 1D 1DX 1DsMark3 1DsMarkIV D60 30 1v EOS-1v HS EOS-3
Timer delay: 0 s to 99 hrs 59min 59s in one-second increments
Exposure time: 0 s to 99 hrs 59min 59s in one-second increments
Interval: 0 s to 99 hrs 59min 59s in one-second increments
Number of shots: 1 to 399, - - (unlimited)
Power source: Two AAA 1.5V Lr03 alkaline batteries
Battery life: Approximately two months of continuous shooting with a delay of 5 min, an exposure time of 4 min 56s, and an interval of 5min. User of the illuminator will reduce battery life.
Operation temperature: -20 - + 50 degree (-4 - + 122 degree F)
Dimensions: Approximately 155 x 40 x 18mm ( 6.1 x 1.6 x 0.7 in)
Weight: Approximately 61.5g
Package List:
1 x Digital Timer Shutter Release (Please kindly tell us your camera model while placing order.)
1 x Manual
1 x Original Exquisite Package
(Note: There might be a slight difference on package, we'll always ship the latest version one to you.)</t>
  </si>
  <si>
    <t>https://www.banggood.com/Sidande-Digital-C1-Timing-Timer-Remote-Controller-Shutter-Release-for-Canon-70D-60D-700D-650D-p-1090615.html?cur_warehouse=CN</t>
  </si>
  <si>
    <t>https://www.youtube.com/watch?v=kruxHOFqMCc</t>
  </si>
  <si>
    <t>1. Controller
 2. AAA Battery*2
 3. Shutter Connecting Cable</t>
  </si>
  <si>
    <t>GoPro HERO Camera</t>
  </si>
  <si>
    <t>Gopro</t>
  </si>
  <si>
    <t>Hero 5</t>
  </si>
  <si>
    <t>CHDHA-301-CT</t>
  </si>
  <si>
    <t>Features 1080p30 and 720p60 video, 5MP photos up to 5 frames per second, QuikCapture, SuperView™ and Auto Low Light. Waterproof to 131’ (40m) - See more at: http://shop.gopro.com/APAC/cameras/hero/CHDHA-301-master.html#.dpuf</t>
  </si>
  <si>
    <t>https://gopro.com/en/hk/info/static/yourhero5/black</t>
  </si>
  <si>
    <t>https://gopro.com/content/dam/help/hero/manuals/UM_HERO_ENG_REVB_WEB.pdf?srsltid=AfmBOoo1M7yENDMFUYe451pQiRcYJrybdTscuTMggyRRODn6tM2eeb5a</t>
  </si>
  <si>
    <t>1.GoPro Hero
 2.USB Cable
 3.TF Card</t>
  </si>
  <si>
    <t>Intel Real Sense Depth Camera D415</t>
  </si>
  <si>
    <t>D415</t>
  </si>
  <si>
    <t>The Intel® RealSense™ D415 has a standard field of view well suited for high accuracy applications such as 3D scanning. With a rolling shutter on the depth sensor, the D415 offers our highest depth quality per degree.</t>
  </si>
  <si>
    <t>https://www.intelrealsense.com/depth-camera-d415/#buy</t>
  </si>
  <si>
    <t>https://store.intelrealsense.com/buy-intel-realsense-depth-camera-d415.html?_ga=2.240670275.1337782850.1629090569-2088768677.1629090569</t>
  </si>
  <si>
    <t>1. Depth Camera
 2. Type-c USB Cable
 3. Small Tripod</t>
  </si>
  <si>
    <t>Intel Real Sense Depth Camera D435</t>
  </si>
  <si>
    <t>D435</t>
  </si>
  <si>
    <t>The Intel® RealSense™ Depth Camera D400 Series uses stereo vision to calculate depth. The D435 is a USB-powered depth camera and consists of a pair of depth sensors, RGB sensor, and infrared projector. It is ideal for makers and developers to add depth perception capability to their prototype.
 A powerful vision processor that uses 28 nanometer (nm) process technology and supports up to 5 MIPI Camera Serial Interface 2 lanes to compute real-time depth images and accelerate output.
 New advanced stereo depth algorithm for accurate depth perception.
 A set of image sensors that enable capturing of disparity between images up to 1280 x 720 resolution.
 Support for the cross-platform, open-source Intel® RealSense™ SDK 2.0.
 Dedicated color image signal processor for image adjustments and scaling color data.
 Active infrared projector to illuminate objects to enhance the depth data.</t>
  </si>
  <si>
    <t>https://store.intelrealsense.com/buy-intel-realsense-depth-camera-d435.html?_ga=2.19093368.1337782850.1629090569-2088768677.1629090569</t>
  </si>
  <si>
    <t>https://www.intelrealsense.com/depth-camera-d435/?_ga=2.19093368.1337782850.1629090569-2088768677.1629090569</t>
  </si>
  <si>
    <t>Intel Real Sense Depth Camera D455</t>
  </si>
  <si>
    <t>D455</t>
  </si>
  <si>
    <t>The Intel® RealSense™ Depth Camera D455 takes what makes the D435 products great and make them even better by increasing range and accuracy by a factor of two. The SDK 2.0 is designed to allow seamless transitions from one generation to the next and between our cameras.
 Longer range for collision avoidance.
 Matched RGB and Depth images make for easy scan recreations.
 Easier creation of digital twins with multiple cameras in real-time.
 Monitor patients or interact with digital sign viewers with increased precision at longer range.
 Integrates an IMU to allow your application to refine its depth awareness in any situation where the camera moves.</t>
  </si>
  <si>
    <t>https://store.intelrealsense.com/buy-intel-realsense-depth-camera-d455.html?_ga=2.18423801.1337782850.1629090569-2088768677.1629090569</t>
  </si>
  <si>
    <t>https://www.intelrealsense.com/depth-camera-d455/</t>
  </si>
  <si>
    <t>Lenovo Mirage Camera with Daydream</t>
  </si>
  <si>
    <t>Lenovo</t>
  </si>
  <si>
    <t>Capture, share, and relive
Mirage Camera is the simplest way to capture life's special moments in VR video and photos – so you can relive them later as if you were there all over again. Its VR180 format integrates easily with YouTube and Google Photos, so sharing with friends and family is a breeze. Capture, share, and relive like never before.</t>
  </si>
  <si>
    <t>https://www.lenovo.com/au/en/smart-devices/daydreamvr/</t>
  </si>
  <si>
    <t>https://www.bhphotovideo.com/lit_files/642238.pdf</t>
  </si>
  <si>
    <t>1. Daydream Camera
 2. Charging Cable
 3. Charger</t>
  </si>
  <si>
    <t>Logitech HD Pro Webcam</t>
  </si>
  <si>
    <t>Logitech</t>
  </si>
  <si>
    <t>C920</t>
  </si>
  <si>
    <t>Full HD 1080p with Skype video calls
See and be seen in high-definition quality. Logitech partnered with Skype™ to deliver high-definition 1080p resolution with the C920 webcam.*
*Make sure you have the latest version of Skype for 1080p HD video calling.
H.264 AVC compression
Get high-definition (HD) quality video at home or in the office. Real-time HD resolution over typical Internet connection bandwidths requires video compression. C920 webcam uses H.264 encoded compression to provide high quality video at low bit rates.
Full HD 1080p recording
Record videos in widescreen Full HD 1080p at 30 frames per second. The same H.264 encoded compression that enables high-definition video calls with Skype, also lets you capture great videos.
HD 720p video call quality
If Skype is not your favorite video-call service, C920 delivers HD 720p calling on most major instant messaging services.
Sharp, rich-color images
Smooth video quality, rich colors and clear sound in real-world environments are produced by Logitech Fluid Crystal™ technology.
Auto focus
C920 uses the same type auto-focus motor used in smartphone cameras. Optimized for webcams, the auto focus gives the sharpest image possible, even as close as 10 cm.
Carl Zeiss optics
To bring you the best webcam images possible, Logitech and Carl Zeiss turned the classic four-element Zeiss Tessar® design into a five-element design. The new design focuses light onto the sensor with maximum detail and minimal distortion.
Stereo audio
A stereo recording or broadcast creates more of a sense of place; it creates a listening environment. Capture video or make a video call knowing that will be heard clearly and naturally.
Stable clip mount
Rubberized bumpers on the clip help hold C920 securely to your monitor or laptop. Also mount it to a tripod
15-megapixel snapshots
Capture brilliant, software-enhanced, 15-megapixel snapshots.</t>
  </si>
  <si>
    <t>https://www.logitech.com/en-hk/products/webcams/c920e-business-webcam.html</t>
  </si>
  <si>
    <t>https://support.logitech.com/en_us/product/hd-pro-webcam-c920</t>
  </si>
  <si>
    <t>RICOH THETA S 360 Degree Camera</t>
  </si>
  <si>
    <t>Ricoh</t>
  </si>
  <si>
    <t>Theta S</t>
  </si>
  <si>
    <t>High-spec model that captures all of the surprises and beauty from 360°.
Beauty as far as the eye can see, and a breathtaking sense of presence making you feel you are "right there, right now".
From still images to long movies (max. 25 minutes long), record your memories in a vivid, high resolution 360° world. 
The new RICOH THETA S gives you even higher quality and performance.</t>
  </si>
  <si>
    <t>https://www.bhphotovideo.com/c/product/1333693-REG/ricoh_theta_360_degree_camera.html?c3api=2572%2C113041717267&amp;gclid=EAIaIQobChMI6Yuyy_Tc3AIVhYaPCh08XwUqEAAYASAAEgI96_D_BwE</t>
  </si>
  <si>
    <t>https://theta360.com/en/about/theta/s.html</t>
  </si>
  <si>
    <t>1. Ricoh 360 Camera
 2. USB Cable</t>
  </si>
  <si>
    <t>Sony A7 III With EF 24-105</t>
  </si>
  <si>
    <t>A7 III</t>
  </si>
  <si>
    <t>Advanced 24.2MP BSI full frame Image Sensor w/ 1.8X readout speed
 15 stop dynamic range, 14 bit uncompressed RAW, ISO 50 to 204,800. Compatible with Sony E mount lenses. Can be connected via Bluetooth with smartphones featuring (as of the date of release)- Android (Android 5.0 or later, Bluetooth 4.0 or later), iOS (Bluetooth 4.0 or later)
 Up to 10fps silent or mechanical shutter with AE/AF tracking. Battery life (Still Images): Approx. 610 shots (Viewfinder) / approx. 710 shots (LCD monitor), battery life (Movie, continuous recording): Approx. 200 min (Viewfinder) / Approx. 210 min (LCD monitor)
 693 phase detection / 425 contrast AF points w/ 93 percent image coverage. Focus sensor: Exmor R CMOS sensor</t>
  </si>
  <si>
    <t>https://www.sony.com.hk/en/electronics/interchangeable-lens-cameras/ilce-7m3-body-kit</t>
  </si>
  <si>
    <t>https://helpguide.sony.net/ilc/1720/v1/en/index.html</t>
  </si>
  <si>
    <t>1.Sony A7 III With EF 24-105
 2.USB Cable
 3.Battery Charger
 4.Battery Charger Cable
 5.SD Card
 6.Lens Cover
 7.Lens Hood</t>
  </si>
  <si>
    <t>Xiaomi Yi Camera</t>
  </si>
  <si>
    <t>Yi</t>
  </si>
  <si>
    <t>Hottest Xiaomi release Technology
Sony Exmor R BSI CMOS 16 Million Pixel Sensor inside
Support wireless connection mobile phone, WiFi Connectivity (Up to 100 Metres), easily transfer video and photos to your smartphone
Support Micro SD Card(up to 64GB, need to buy separately) Recommend to use Glass 10 for better experience
Support Android Only</t>
  </si>
  <si>
    <t>https://www2.yitechnology.com/yi-action-camera</t>
  </si>
  <si>
    <t>http://www.xiaoyi.com/en/specs_en.html</t>
  </si>
  <si>
    <t>1.Xiaomi Yi Camera
 2.USB Cable
 3.TF Card</t>
  </si>
  <si>
    <t xml:space="preserve">Xiaomi Yi Selfie Camera Set </t>
  </si>
  <si>
    <t>YI Action Camera Kit
What's inside the box
YI Action Camera
YI Selfie Stick
Bluetooth 4.0 remote control
Power USB cable
Rechargeable 1100 mAH lithium ion battery
Be ready for anything with the YI selfie stick and Bluetooth remote
All Features
A mix of fun and technology that fits in your pocket.
Full HD 1080p videos with adjustable resolutions Clear and crisp 16MP photos.
155 ultra wide-angle lens.
11 video modes and 4 photo modes.
Real-time streaming and remote control on the app or Bluetooth remote.</t>
  </si>
  <si>
    <t>https://www.xiaoyi.com/en/product.html#accessories</t>
  </si>
  <si>
    <t>http://en.xiaoyi.com/xiaoyi_en.html</t>
  </si>
  <si>
    <t>1.Xiaomi Yi Camera
 2.USB Cable
 3.TF Card
 4.Tripod</t>
  </si>
  <si>
    <t>GoPro HERO 11 Black</t>
  </si>
  <si>
    <t>GoPro</t>
  </si>
  <si>
    <t>HERO 11 Black</t>
  </si>
  <si>
    <t>Get incredible highlight videos sent to your phone automatically with the HERO11 Black. Its new, larger image sensor captures more of the scene with higher image quality, letting you instantly share vertical shots to social media. HyperSmooth 5.0 features AutoBoost and Horizon Lock built-in, ensuring your smoothest, most stunning shots yet. New Night Effects let you get creative after dark, and 10-bit color brings all your videos to life. All this and more make HERO11 Black the most powerful GoPro yet.</t>
  </si>
  <si>
    <t>https://gopro.com/en/hk/shop/cameras/hero11-black/CHDHX-111-master.html</t>
  </si>
  <si>
    <t>https://community.gopro.com/s/topic/0TO3b000000K1RTGA0/hero11-black?language=en_US</t>
  </si>
  <si>
    <t>1.GoPro
 2.Battery
 3.USB Cable
 4.TF Card
 5.Waterproof Case</t>
  </si>
  <si>
    <t>Insta360 X3 360 Degree Camera</t>
  </si>
  <si>
    <t>Insta360</t>
  </si>
  <si>
    <t>X3</t>
  </si>
  <si>
    <t>With new 1/2"" 48MP sensors and a massive 2.29” touchscreen, Insta360 X3 is the most powerful 360 action camera you can carry in your pocket. Capture 5.7K 360 video with Active HDR and the Invisible Selfie Stick effect, or 72MP photos with stunning details. X3 doubles as a standard action cam with Single-Lens Mode upgraded to sharp 4K or MaxView at 170°. For editing your shots, the Insta360 app is an AI powerhouse with the intuitive reframing tools for making magic out of the action.</t>
  </si>
  <si>
    <t>https://store.insta360.com/product/x3?gclid=EAIaIQobChMI1ozOt8eIgQMVps0WBR1JUAxcEAAYASABEgIgBPD_BwE&amp;insrc=INRDWFR</t>
  </si>
  <si>
    <t>https://www.insta360.com/support/supportdetail?name=x3</t>
  </si>
  <si>
    <t>1.Insta360 X3 Camera
 2.Battery
 3.Charging Cable
 4.TF Card(SD Card)</t>
  </si>
  <si>
    <t>Sony FE 35mm F1.8 Lense</t>
  </si>
  <si>
    <t>FE 35mm F1.8</t>
  </si>
  <si>
    <t>A fast, versatile prime for all occasions
 Offering outstanding image quality even at its maximum F1.8 aperture, this compact, lightweight 35mm prime lens for full-frame cameras is a versatile choice for everything from tabletop photography to the great outdoors. Fast, precise, quiet AF operation and reliable AF tracking make it suitable for shooting videos as well as stills.</t>
  </si>
  <si>
    <t>https://www.sony.com.hk/en/electronics/camera-lenses/sel35f18f/buy/sel35f18f-syx</t>
  </si>
  <si>
    <t>https://www.sony.com.hk/en/electronics/support/lenses-e-mount-lenses/sel35f18f</t>
  </si>
  <si>
    <t>1. Len
 2.Len Cover*2
 3.Len Hood</t>
  </si>
  <si>
    <t>Pixel Wireless Timer Remote Control</t>
  </si>
  <si>
    <t>Remote Controls</t>
  </si>
  <si>
    <t>Pixel</t>
  </si>
  <si>
    <t>TW-283</t>
  </si>
  <si>
    <t>TW-283 is a type of multi-functional shutter remote control
Before operating this Timer Remote Control, please read the User Manual completely and save this manual for future use.
Batteries - Please use four new batteries - Please install batteries correctly to the compartment according to the + and - terminal of the batteries.
Please refer to your camera manual and connect the Receiver with the correct remote socket of camera. Make sure the cable is inserted to the end for good contact.
This shutter control may not be able to fire the camera if the connecting cable is NOT inserted to the correct remote socket or not inserted to the end.
Channel - The Transmitter and Receiver must be setted to the same channel.
If the number of shots you want to take is less than 99, it is not needed to set Repeat Timer (REPEAT &amp; N2).
Please see the images of this product. There are some instructions shown in the images.</t>
  </si>
  <si>
    <t>https://www.amazon.com/PIXEL-Wireless-Shutter-Release-Control/dp/B01LCN48SI/ref=sr_1_2?dchild=1&amp;keywords=wireless+timer+remote+control+canon+N3&amp;qid=1588818123&amp;sr=8-2</t>
  </si>
  <si>
    <t>https://images-na.ssl-images-amazon.com/images/I/C188UUm-QzS.pdf</t>
  </si>
  <si>
    <t>1. Transmitter
 2. Receiver
 3. Shutter Connecting Cable</t>
  </si>
  <si>
    <t>18-36X Mobile Phone Telephoto Lens</t>
  </si>
  <si>
    <t>Lenses</t>
  </si>
  <si>
    <t xml:space="preserve">"(Professional 36x Zoom Lens for Phones) - The HD high performance telephoto lens consists of multi-coated optical glass, which can greatly improve the focus when shooting, reduce glare, reflection, ghosting and image distortion. Less ls 3%. and take photos that your phone is unable to access at the moment.
(Advanced design and usability) - This mobile phone telescope is made of industrial grade aluminium. It has two settings to get more sharp photos and a distance of several kilometers. The lens ring is rotated to adjust and fix the focus. The eyepiece ring is rotated to avoid vignetting in the image. Fits the lens holder n the thickness of the phone and fixes it.
(FMC Broadband Multi-Layer Coating) - FMC Broadband Multi-Layer Coating Improves the specific light rate, reduces reflection, increases the luminous flux and ensures a clear and bright field of vision. The UV lens of MC absorbs UV light using a multi-layer coating technology, and the light transmission is 99.9. %. Improve the image detail and colour considerably. Suitable for taking the sea, in the mountains.
In the snow and open money. Another important purpose is the protection of optical telephoto lenses. (Lens kit) - The telephoto lens kit works with a tripod and a remote shutter to ensure stability during shooting. The carrying case is easy to carry, the individual packaging design and professional lens cap prevent friction and the internal lens guide gives you detailed instructions."
</t>
  </si>
  <si>
    <t>https://www.shopapexel.com/collections/hot-sale-telephoto-lens-kit</t>
  </si>
  <si>
    <t>1. telephoto lens
 2. google
 3. universal clip
 4. C-clamp
 5. tripod
 6. bluetooth shutter</t>
  </si>
  <si>
    <t>LIEQI LQ-031 Wide-angle lens</t>
  </si>
  <si>
    <t>LIEQI</t>
  </si>
  <si>
    <t>LQ-031</t>
  </si>
  <si>
    <t>Descriptions:
Model: LQ-031
Material: Aluminum alloy shell + Optical glass lens + ABS clips + Microfiber bag
Applicable models: For most of smart phones and tablet pc
Component: 0.6x wide angle
Net weight: 150g
Clips size: 5.8*2.3*2.2cm
Packing size: 12.2*6.7*5.2cm
Packing List:
1 x Gift box
1 x 0.6x wide angle
1 x Universal clip
1 x Microfiber bag
1 x Lens cleaning cloth
1 x Quality certificate
1 x Manual</t>
  </si>
  <si>
    <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t>
  </si>
  <si>
    <t>https://envivo.nu/Files/Images/products/1400-1499/1480/1480-AL-UK-Fish-Eye-Manual-version-7.pdf</t>
  </si>
  <si>
    <t>1. 1 x Lens
 2. 1 x Lens Holder
 3. 1 x Lens Cover</t>
  </si>
  <si>
    <t>Phone Camera Lens Kit 5 in 1 set</t>
  </si>
  <si>
    <t>* ✅ PROFESSIONAL TOOL. Now you are able to enter a world of fantastic photography without having to buy a professional camera! The 5 in 1 lens kit allows for you to capture photos in a round angle using the 198°Fisheye Lens, fit an expansive image using the 0.63X Wide Angle Lens, obtaining great detail in your photos using the 15X Macro Lens, get you 2X closer from a distance with the 2x Telephoto Lens or enhance color and sharpness with the CPL Lens.
 * ✅ PREMIUM QUALITY. AJF Sweden camera lens kit provides a high quality industrial grade aluminum frame to enhance durability in combination with the multi-coated HD lens with premium optical glass to reduce flare &amp; ghosting for clear pictures.
 * ✅ DESIGN &amp; COMPATIBILITY. The universal clip is simple to attach to your phone or tablet and will work for Iphone, Ipad, Samsung, HTC and more. To get the best result make sure the lens is centralized over the camera. The universal clip is equipped with an anti- scratch and slip pad to secure it on the device without causing any scratches.
 * ✅ 2 IN 1 WIDE ANGLE AND MACRO LENS SET. Our 0.63X Wide Angle Lens and 15X Macro Lens are compatible when screwed together to make sure the kit is easy to storage and travel with. If you want to use the wide angle, please attach both lenses onto the clip. If you want to use the macro lens, simply unscrew the wide angle lens.
 * ✅ GUARANTEED CUSTOMER SATISFACTION. At AJF Sweden we believe in excellent customer service which means that if there should be ANY problem regarding the 5 in 1 lens kit that has been caused by us we will happily resolve that issue by either offering a discount or a completely free kit sent to you immediately. We always leave a 30-day money back guarantee and 90-day replacement free of charge.</t>
  </si>
  <si>
    <t>https://www.amazon.com/AJF-Sweden-Samsung-Fisheye-Smartphone/dp/B07PT4FCHT/ref=sr_1_3?crid=1WZXJEV3OHTPM&amp;keywords=Lens+Kit+for+phone+5+in+1&amp;qid=1644202555&amp;sprefix=lens+kit+for+phone+5+in+%2Caps%2C383&amp;sr=8-3</t>
  </si>
  <si>
    <t>1. 110 degree wide angle lens
 2. 2x telephoto lens
 3. 195 degree fisheye lens
 4. 170 degree super wide angle lens
 5. 10x macro lens
 6. starburst lens
 7. Polarized lens
 8. lens clip</t>
  </si>
  <si>
    <t>Flashlight</t>
  </si>
  <si>
    <t>Lighting</t>
  </si>
  <si>
    <t>Zhongling</t>
  </si>
  <si>
    <t>https://www.amazon.com/IMALENT-Brightest-Flashlight-Waterproof-Powerfull/dp/B07RSRXDLX?th=1</t>
  </si>
  <si>
    <t>https://www.teachengineering.org/content/csu_/activities/csu_reverse/csu_reverse_activity1_studentexample_v2_tedl.pdf</t>
  </si>
  <si>
    <t>Foldio3 + Halo bar set + Foldio360</t>
  </si>
  <si>
    <t>ORANGEMONKIE</t>
  </si>
  <si>
    <t>M2003R</t>
  </si>
  <si>
    <t>Foldio3 Portable Studio
 All-in one portable studio (Mini studio, light box)
 Size(opened) : 25” x 25” x 22” (62.5 x 64 x 55 cm)
 Size(folded) : 25” x 15” x 2.6” (62.5 x 39 x 6.5 cm)
 Material : White color plastic sheet
 Magnet : Neodymium magnets
 Device : Smart phone / Tablet PC / DSLR &amp; Compact camera
 Triple LED lighting system [0.6 W / 96 chips] , Daylight 5700k, white
 Diffuser cover installed
 Brightness control with its own dimming controller
 Power adapter kit Input : 100-240Vac 50/60Hz
 Power adapter kit Output : 19V / 60W
 Halo bar lighting option
 Size : 8″ x 1.5″ x 1.5″
 Dimmable LED lighting system [0.6 W] , Daylight 5700k, white
 Connection cable : 1 M
 Foldio360 Smart Turntable
 Material : White plastic
 Size : 250mm x 250mm x 45mm (10″ x 10″ x 1.7″)
 Halo lighting : 15chips / 45cells / Daylight 5700k / White
 Max. load : Up to 5kg (11lbs)
 Communication : Bluetooth 4.0 (BLE) for a smartphone / IR remote control for DSLR
 Input power : DC 12V / 1.2A
 Plug type : EU/US/UK plugs included
 Application : Foldio360 app (iOS / Android)
 Operating temperature : 0°C ~ +40°C (Typ 25°C)
 Includes:
 1x Foldio3
 (25″ All-in one foldable photo studio)
 1x Halo bar set
 (Magnetic lighting accessory composed of 2 Halo bars and 1 Connecting cable)
 1x Foldio360
 (Smart turntable for 360 product photography. Only US(JP)/EU/UK plugs included</t>
  </si>
  <si>
    <t>https://orangemonkie.com/products/foldio3</t>
  </si>
  <si>
    <t>1. 1 x Foldio 360
 2. 2 x Backdrop(White and Black)
 3. 1 x Turntable
 4. 1 x Power Adapter for Turntable
 5. 2 x Hola Bar
 6. 1 x Hola Bar cable
 7. 1 x Power Adapter</t>
  </si>
  <si>
    <t>HUION A4 LED Light Pad</t>
  </si>
  <si>
    <t>Huion</t>
  </si>
  <si>
    <t>A4</t>
  </si>
  <si>
    <t>Super bright light
Huion LED light box itself is equipped with many super bright LED lamps which still can be seen through very thick paper.
Adjustable illumination
The light Box comes with a simple touch button. Press on the button, you can turn it on/off and adjust the brightness you want.  The dimming is gradual,  not in steps  like  low, medium, and high.Also, after you turn it off and restart it, it remembers your last setting and restarts at that setting.
Light-weight and sleek in design
With a compact and elegant design, Huion LED Light Box is considered to be the thinnest light board in the field with only 7.33mm of thickness. And the multiple size A2/A3/A4  are all available for you to choose.
Special acrylic surface
Huion use special acrylic surface, which makes it feel like a glass panel but much stronger than glass.
Eyesight-protected Technology
The LED Light pad is designed for everyone whether you are an enthusiastic amateur or a professional artist. Eyesight-protected Technology is designed in it, and that's perfect for sketching, drawing,animation making,calligraphy and tattoo tracing.
Simple operation
The Light Pad does not need to install any software, you just need to insert the plug we enclosed,  turn it on then you can start your creative work.
Applications
1) Professional Copy in Animation, Cartoon
2) Tattoo Tracing, Craft Projects, Fabric Design
3) Photograph, Film, Slider Transferring
4) Professional Tracing in Indoor, Architecture, Design and Drawing
5) As X-ray viewer in Hospital
Accessories:
A. LED tracing board
B. Adapter
C. User Manual
 ***The Extra Service fee is irreversible and cannot be canceled or refunded under any circumstances.</t>
  </si>
  <si>
    <t>https://store.huion.com/products/huion-l4s</t>
  </si>
  <si>
    <t>http://upload.sunsky-online.com/res/drivers/S-CA-2821.pdf</t>
  </si>
  <si>
    <t>LED Video Light YN300 II</t>
  </si>
  <si>
    <t>Yongnuo</t>
  </si>
  <si>
    <t>YN300 II</t>
  </si>
  <si>
    <t>D01YN3002000</t>
  </si>
  <si>
    <t>This camera light is formed by 150 LED lamp beads with 5500K color temperature and another 150 LED lamp beads with 3200K color temperature. You can adjust the brightness ratio between them to get the color temperature you want. It adopts the encoder digital dimming code, thus the camera light can be dimmed accurately and reliable , and will not lead to undesirable effects such as light shaking after long-time use; besides, the camera light is equipped with powerful functions like battery power test, remotely controlling and adjusting the brightness wirelessly, etc.
Also includes Professional Lighting Support Tripod</t>
  </si>
  <si>
    <t>\https://www.th.hkyongnuo.com/products/yn300-iii?VariantsId=10926</t>
  </si>
  <si>
    <t>https://static.bhphotovideo.com/lit_files/309138.pdf</t>
  </si>
  <si>
    <t>LED Video Light YN600L</t>
  </si>
  <si>
    <t>YN600</t>
  </si>
  <si>
    <t xml:space="preserve">SKU: D01YN6000004
</t>
  </si>
  <si>
    <t>This camera light is formed by 600 5500K high-quality lamp beads of extra-large luminous chips, with higher brightness in same energy consumption.
In addition,it adopts the latest LED driving technology, definitely not appear the corrugated,stroboscopic and other negative phenomena when shooting.
Moreover it effectively improve the conversion efficiency,adopts the encoder digital dimming mode, thus the camera light can be dimmed accurately and reliable, and will not lead to undesirable effects such as light shaking after long-time use,adopts LED digital display screen that allow you to view the current operating state,besides, the camera light is equipped with powerful functions such as power test, wireless remote control the groups to adjust the brightness.
Also includes Professional Lighting Support Tripod and European Standard Adapter.</t>
  </si>
  <si>
    <t>\https://th.hkyongnuo.com/products/yn600l?VariantsId=10033</t>
  </si>
  <si>
    <t>http://www.yongnuo.com.cn/usermanual/pdf/YN600LIIdy.pdf</t>
  </si>
  <si>
    <t>Light Panel for YN300 Video Light</t>
  </si>
  <si>
    <t>YONGNUO</t>
  </si>
  <si>
    <t>YN300 III</t>
  </si>
  <si>
    <t xml:space="preserve">White
White
Blue
Blue
Red
Red
Orange
Orange
</t>
  </si>
  <si>
    <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t>
  </si>
  <si>
    <t>Light Panel for YN600 Video Light</t>
  </si>
  <si>
    <t>Mini Spotlight</t>
  </si>
  <si>
    <t>Sleek &amp; Chic: Made of metal in a dark bronze finish, our Spotlight Desk or Wall Mount Accent Lamp is the perfect addition for a home or business. The spotlight provides distinct directional lighting</t>
  </si>
  <si>
    <t>https://www.amazon.com/Catalina-Lighting-18775-012-Hollywood-Spotlight/dp/B074PGWGTF/ref=sr_1_13?dchild=1&amp;keywords=mini+led+spotlight&amp;qid=1626230174&amp;sr=8-13</t>
  </si>
  <si>
    <t>Photography Silver Reflector</t>
  </si>
  <si>
    <t>Neewer</t>
  </si>
  <si>
    <t xml:space="preserve">Photography Studio Collapsible Multi Photo Disc Reflector. Silver: for contrast and increase highlights. The silver side is very reflective and brightens both shadows and highlights, but does not change the color of the available light.
</t>
  </si>
  <si>
    <t>https://www.amazon.com/gp/product/B002ZIMEMW/ref=s9_acsd_top_hd_bw_bdKRvP_c_x_1_w?pf_rd_m=ATVPDKIKX0DER&amp;pf_rd_s=merchandised-search-3&amp;pf_rd_r=SN812G1K8D65ZD253Q7C&amp;pf_rd_t=101&amp;pf_rd_p=3b8d65bb-7e31-5f04-a276-90d2a9af2930&amp;pf_rd_i=581151011</t>
  </si>
  <si>
    <t>https://photographylife.com/how-to-use-a-reflector</t>
  </si>
  <si>
    <t>Ring 48 Camera Light</t>
  </si>
  <si>
    <t>Godox</t>
  </si>
  <si>
    <t>Ring 48</t>
  </si>
  <si>
    <t xml:space="preserve">
Product Description
Key Features Featuring six different adapter rings, this Neewer Ring 48 fits on nearly any camera with ease. Dual power sources on this Neewer macro flash allow this unit to run on either two AA batteries or a DC power source, so it works great in studio or on-the-go assignments. Featuring a ring shape, this dual-power flash provides the even illumination that macro photography requires. With its continuous lighting capability, this Neewer Ring 48 allows its user to carefully adjust exposure settings to the flash’s brightness, which helps avoid overexposed results. This Neewer macro flash features a cord that is over 39 inches long, so it offers the needed length to reach a far plug. When operating this dual-power flash on battery power, users can expect the unit to last up to 1.5 hours on alkaline batteries and 1 hour on 1.2-volt rechargeable batteries. Constant illumination and long-lasting performance is rest assured to complete assignments. For macro-photography enthusiasts, a ring light is an important tool. This Neewer Ring 48 offers the features desired by nearly any macro photographer, making it a great choice.</t>
  </si>
  <si>
    <t>https://www.amazon.com/Neewer-Marco-Light-Adapter-Tamron/dp/B0031AQ302</t>
  </si>
  <si>
    <t>https://www.youtube.com/watch?v=bj3e8qiIJso</t>
  </si>
  <si>
    <t>1. 1 x Macro ring head
 2. 1 x Charger 
 3. 1 x Power controller
 4. 6 x Adapter ring (6PCS) 49mm, 52mm, 55mm, 58mm, 62mm, and 67mm</t>
  </si>
  <si>
    <t>Yongnuo YN560 IV Speedlite</t>
  </si>
  <si>
    <t>YN560-IV</t>
  </si>
  <si>
    <t>YN-560IV</t>
  </si>
  <si>
    <t>Yongnuo 2.4GHz Speedlite YN560 IV
Wireless Transceiver Integrated
Fantastic with Three Controlling Groups
----Yongnuo 2.4GHz Speedlite YN560 IV
*Supports Wireless Master Function
The YN560 IV can be used as master unit, provides 3 independent groups with controlling ability, realizing remote control the flash mode, flash output and focal length of the YN560 IV and YN560 III.
*Supports Wireless Slave Function, fully supports YN560-TX、RF-603（I/II）、RF-602 Wireless transmitter
One YN560 IV can respectively receive the wireless signal from YN560 IV、YN560-TX、RF-603 (I/II)、RF-602,with optional 16 channels; when the YN560 IV and YN560-TX used as transmitter, it can realize remote control the parameter settings.
*Multiple Trigger Synchronous Mode Supported
The YN560 IV can triggered through the set top of the camera, 2.4G wireless triggering, S1 and S2 pre flash cancel mode.
*Settings Save Automatically, Supports Custom Settings (Fn)
The parameters on the flash will automatically save when the flash turned off; the users can customize setting the flash function as needed.
*GN58 @ ISO100，105mm
High Guide Number 2.4G wireless speedlite, supports M/Multi/-- mode.
*Sound Prompting System
When the sound prompting system is enabled, the different sound ways will prompt different operating state of the flash so as to allow you focus on shooting.
*Support Electric Zooming Function
The flash coverage can be altered between 24~105mm through the [ZOOM] button.
*Ultrafast Charging Recycle System, Supports External Power Supply
*Equipped with Big Size LCD Display Screen, Standard PC Synchronous Interface</t>
  </si>
  <si>
    <t>https://www.bhphotovideo.com/c/product/1101196-REG/yongnuo_yn_560iv_yn560_iv_speedlite.html</t>
  </si>
  <si>
    <t>https://www.bhphotovideo.com/lit_files/571660.pdf</t>
  </si>
  <si>
    <t>Rechargeable Headlamp</t>
  </si>
  <si>
    <t>NITECORE</t>
  </si>
  <si>
    <t>NU43</t>
  </si>
  <si>
    <t>High performance lightweight 18650 rechargeable headlamp
Max output of 1,400 lumens
Red light illumination designed for rotecting the night vision
Utilizes a unibody optical lens system with various facets for reflecting a uniform and soft light
Built-in 3,400mAh Li-ion battery
Bulit-in intelligent Li-ion battery charging circuit with a USB-C charging port
Designed with two buttons different in shape and touch, offering easy one-handed operation
5 brightness levels, 2 light sources, and 3 special modes available
Designed with 4 power indicators to indicate the remaining battery power
Made from durable PC material with an aluminum alloy front housing
Compact and lightweight
Impact resistant to 2 meters
Waterproof and dustproof rating in accordance with IP68</t>
  </si>
  <si>
    <t>https://flashlight.nitecore.com/product/nu43</t>
  </si>
  <si>
    <t>https://flashlight.nitecore.com/Uploads/FLASHLIGHTS/download/nu43.pdf</t>
  </si>
  <si>
    <t>Remote Controller for Video Light</t>
  </si>
  <si>
    <t>https://m.aliexpress.com/i/32951923402.html</t>
  </si>
  <si>
    <t>Ring72 Camera Light</t>
  </si>
  <si>
    <t>Ring72</t>
  </si>
  <si>
    <t>Get ready for your close-ups with the RING72 Macro Ring LED Light from Godox. Equipped with 72 daylight-balanced 5600K LEDs, photographers and videographers can enjoy a bright constant light source with an effective close-up range. Also, the circular design helps evenly illuminate small macro subjects as well as create beautiful catchlights for portraits. For added control over the light, users can choose between having the entire ring on or just the left or right side, allowing users to control how the light falls on the subject.</t>
  </si>
  <si>
    <t>https://www.bhphotovideo.com/c/product/1646208-REG/godox_ring72_macro_led_ring.html</t>
  </si>
  <si>
    <t>https://godox.eu/wp-content/uploads/2021/06/Godox_LC500R_20200417.pdf</t>
  </si>
  <si>
    <t>1. Light
 2. Battery Holder
 3. Adapter Rings*8(49mm, 52mm, 55mm, 58mm,62mm,67mm,72mm,77mm)</t>
  </si>
  <si>
    <t>Background Stand</t>
  </si>
  <si>
    <t>3*2.8M</t>
  </si>
  <si>
    <t>https://world.taobao.com/item/531093081930.htm</t>
  </si>
  <si>
    <t>DJI Phone Gimbal</t>
  </si>
  <si>
    <t>Stabilizer</t>
  </si>
  <si>
    <t>DJI</t>
  </si>
  <si>
    <t>Eliminate Shake
With a 3-axis gimbal that effectively reduces shaky footage, Osmo Mobile 3 delivers a super-smooth, stabilized image. A lightweight, ultra-responsive design reacts to your movements in real time, letting you focus more on the moment at hand.</t>
  </si>
  <si>
    <t>https://store.dji.com/product/osmo-mobile-3?site=brandsite&amp;from=buy_now_bar&amp;vid=83691</t>
  </si>
  <si>
    <t>https://www.dji.com/osmo-mobile-3?from=store-product-page</t>
  </si>
  <si>
    <t>DJI RONIN-S - Only reserve for com lab class</t>
  </si>
  <si>
    <t>RONIN-S</t>
  </si>
  <si>
    <t>Ronin-S</t>
  </si>
  <si>
    <t>Superior 3-Axis Stabilization
3.6 kg Tested Payload Capacity [2]
Camera Control
Pro Accessory Compatibility
Fine Focus Control
Automated Smart Features
Angled Roll Motor
In the box: 
Gimbal *1;
Grip *1
Camera Mounting Plate *1
Lens Support *1
Camera Riser *1
Extended Grip/Tripod *1
Accessories Box *1
Storage Case *1
24W USB Power Adapter *1
USB-C Cable *1
Hook-and-Loop Strap for gimbal *1
Screws *2
List of Communication Lab Student：https://docs.google.com/spreadsheets/d/1MhzRLvi8R2aZHdMG7m_-YAPlsL8S1TGTnI1btd5cNiA/edit#gid=0</t>
  </si>
  <si>
    <t>https://store.dji.com/product/ronin-s?site=brandsite&amp;from=insite_search</t>
  </si>
  <si>
    <t>https://dl.djicdn.com/downloads/Ronin-S/Ronin-S%20User%20Manual__v1.0.pdf</t>
  </si>
  <si>
    <t>1. 1 x Power Adapter
 2. 1 x USB Cable
 3. 1 x Lens Support
 4. 1 x Camera Riser
 5. 1 x Tripod
 6. 1 x Holder
 7. 1 x Stablizer</t>
  </si>
  <si>
    <t>Dual Camera Plate for DSLR cameras</t>
  </si>
  <si>
    <t>Dual Camera Mount with 1/4"" standard screw hole to mount on tripod.
 The straight flash bracket is with dual 1/4"" Screws to support two cameras,flash units or mics at the same time.
 Dimensions: 10.6 x 1.2 x 0.2 inches (LXWXH), Max Loading Capacity: 6.6LB (3kg).
 Adjustable Range: From 3.7 to 9.3 inches.Long enough to hold two LED light at the same time. (Please check the max adjustable range for your camera or accessories before order).
 This Dual Camera Flash Mount Tripod Bracket is made of ALL Metal Aluminum, affixed with non-slip rubber pads to protect your camera flash and Mics from scratches and anti-slide.</t>
  </si>
  <si>
    <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t>
  </si>
  <si>
    <t>Dual Phone Camera Plate and Tripod</t>
  </si>
  <si>
    <t>【2020 New-designed Phone Tripod】Rotatable Center Column-UBeesize HG50 Featuring with an extended arm that can be rotated 90-degree vertically and 360-degree horizontally, super versatile and convenient to achieve panorama shooting, macro shooting or low-angle shooting. It’s a professional tool for photographers and videographers.
 【Dual 360°Rotatable Ball Head】Each end of the horizontal arm equipped with a ball head, combines with the 1/4” universal screw, it’s compatible with multiple devices, including cellphone, camera, GoPro, webcam, ring light and more. You are allowed to mount them to the tripod and easy to get free-angle at the same time.
 【Stable and Extendable Legs】The aluminum alloy design legs are easy and smooth to extend or collapse, plus with the quick flip locks and non-slip rubber feet, it offers superior stability and security for your equipment when in use, perfect for indoor or outdoor shooting.
 【Lightweight and easy to carry】Weighs only 1lbs and with a foldable length down to 16.3inches, it’s compact enough to put it in the included carry bag, easy for you to store or take it out. You’re surely able to get the incredible joy of photography with it on your journey.
 【What’s In the Box?】1* 50” Horizontal Tripod; 1* Phone Holder; 1* Wireless Remote Shutter; 1* Carry Bag; 1* Manual. UBeesize 1 Year Hassle-Free replacement and 24-hour friendly customer service.</t>
  </si>
  <si>
    <t>https://www.amazon.com/UBeesize-Horizontal-Adjustable-Recording-Photography/dp/B085ZD5QRZ/ref=sr_1_19?keywords=Dual+Phone+Camera+Plate+and+Tripod&amp;qid=1644300410&amp;sr=8-19</t>
  </si>
  <si>
    <t>1. 1 x Tripod
 2. 2 x Phone Holder
 3. 1 x Plate for Dual Phone Holder
 4. 1 x Plate Tripod Connecter
 5. 1 x Bluetooth Controller</t>
  </si>
  <si>
    <t>Gorilla Tripod (Small)</t>
  </si>
  <si>
    <t>Kamisafe</t>
  </si>
  <si>
    <t xml:space="preserve">Gorilla tripod is a lightweight, flexible tripod, which easily attaches your mirrorless camera or cellphone to any pole or tree so you always get the perfect angle wherever you are.
</t>
  </si>
  <si>
    <t>https://www.amazon.com/Kamisafe-Selfie-Control-Compatible-Logitech/dp/B07C3VXYWG/ref=sr_1_4?crid=6T49A5XY61E2&amp;keywords=small+gorilla+tripod&amp;qid=1584440484&amp;s=electronics&amp;sprefix=small+gorilla+tripod%2Celectronics%2C451&amp;sr=1-4&amp;swrs=C0F324667773FE3782DD8A65457569A3</t>
  </si>
  <si>
    <t>Gorilla Tripod (Big)</t>
  </si>
  <si>
    <t>JOBY</t>
  </si>
  <si>
    <t>https://www.amazon.com/GorillaPod-Flexible-Tripod-Mirrorless-Cameras/dp/B000KFRSG4</t>
  </si>
  <si>
    <t>Manfrotto 5001b Light Tripod</t>
  </si>
  <si>
    <t>Manfrotto</t>
  </si>
  <si>
    <t>5001B</t>
  </si>
  <si>
    <t xml:space="preserve">5001B
</t>
  </si>
  <si>
    <t>A compact photo stand that packs a mighty punch. The Nano Black Stand combines clever and compact features with a strong anodised frame. Come rain or shine, you can be sure that this hardwearing stand won’t flake, rust or wobble under pressure, even when supporting equipment weighing up to 1.5kg. It’s time to get out there!
This intuitively designed camera stand comes in 5 sections and is complete with 4 separate risers. An ingenious innovation that helps you set it up quickly, disassemble it in a flash and fold it away in one compact package when you’re ready to go. Plus, it only weighs 960kg, so you’ll hardly notice that it’s neatly stored away in your bag.
Flexible and practical, the Nano Black Stand has a 100cm footprint. It extends an impressive maximum height of 190cms and folds to a portable 49cms. It also comes with standard and easily compatible attachments, including a 16mm male top stud, and a 9.5mm or 6.4mm thread. The simple solution for photographers on-the-go.</t>
  </si>
  <si>
    <t>https://www.manfrotto.com/global/nano-lighting-stand-black-5001b-1/</t>
  </si>
  <si>
    <t>https://cdn.manfrotto.com/media/downloadable/manual/Light%20Stand%20Poster-Manfrotto-22.pdf</t>
  </si>
  <si>
    <t>Manfrotto 680B Monopod</t>
  </si>
  <si>
    <t>680B</t>
  </si>
  <si>
    <t>Description
Four section Monopod featuring sure rubber grip, wrist carrying strap, quick action lever leg lock system with 45° run, large 60 mm camera/head platform with plastic cover and dual 1/4'' - 3/8'' camera fixing screw.</t>
  </si>
  <si>
    <t>https://www.manfrotto.com/ie-en/compact-4-section-monopod-680b/</t>
  </si>
  <si>
    <t>https://cdn.manfrotto.com/media/downloadable/sparepart/680B-20070716.pdf</t>
  </si>
  <si>
    <t>Manfrotto MVH500A Camera Tripod</t>
  </si>
  <si>
    <t>MVH500A</t>
  </si>
  <si>
    <t xml:space="preserve">MVH500AH,755CX3
</t>
  </si>
  <si>
    <t>A precise, reliable head combined with a lightweight yet robust tripod to form the perfect package. The video head mounted in this system is the most compact in our successful Bridging Technology™ range. The 500 fluid video head with flat base includes a sliding plate for extra easy fast set-up and camera connection, it’s compact enough to slot into your case with ease, while fluid cartridges creates the smooth pan and tilt movements. The side lock mechanism allows the camera and sliding plate to click quickly into the head from above, instead of needing to be aligned and slid in from the back. The head features a fixed counterbalance system of 2.4kg, and can support up to 5kg. A 3/8'' easy link thread connection gives you the freedom to connect gear like an external monitor in a jiffy, and the flat base is ideal for attaching a variety of supports. Support for the video head is provided by a MagFibre Video Tripod - a hybrid two-stage (or 3-section), carbon fibre single leg-tube tripod that’s compact and lightweight. The clever design features a centre column with a built-in levelling ball and bubble spirit level. This allows the camera operator to level the camera without needing to make micro adjustments to each individual tripod leg. In addition, the clever leg selectors give you a pre-set leg angle so you can get set up even faster. The combination of lightweight design, fast set up features and special levelling aids makes it the perfect tripod whether you are using it indoors or outdoors. Tension-adjustable flip leg levers make setting up and packing away the tripod into its supplied padded carry case both fast and easy.</t>
  </si>
  <si>
    <t>https://www.bhphotovideo.com/c/product/945106-REG/manfrotto_mvk500c_mvh500a_535.html</t>
  </si>
  <si>
    <t>https://www.bhphotovideo.com/lit_files/745689.pdf</t>
  </si>
  <si>
    <t>Phone Tripod</t>
  </si>
  <si>
    <t>Small phone tripod.
Can bear 0.5kg.</t>
  </si>
  <si>
    <t>https://www.apple.com/hk/shop/product/HNKK2ZM/A/joby-telepod-mobile-all-in-one-tripod-for-iphone</t>
  </si>
  <si>
    <t>Phone Tripod Adapter</t>
  </si>
  <si>
    <t>Vastar</t>
  </si>
  <si>
    <t>This adapter allows you to connect your phone to a selfie stick, a microphone stand, a tripod, etc.
Helps you shoot Steady Video,photos for Facebook Live, Periscope, and other live streaming platforms.Phone Mount Only,selfie stick and tripod stand in pictures not included.
CLIP SIZE: 2.3"-4",large clip fits popular smartphone with or with protective case.
Universal:Both the top bracket and bottom mount can fit tripod, monopod, selfie stick or other filming device with 1/4" connection screw.
Rotate vertically or horizontally into portrait mode or landscape mode without taking off your phone.
Compact and lightweight, this tripod mount is perfect for travel.</t>
  </si>
  <si>
    <t>https://www.amazon.com/Vastar-Universal-Smartphone-Horizontal-Adjustable/dp/B01L3B5PBI/ref=sr_1_3?s=wireless&amp;ie=UTF8&amp;qid=1542463141&amp;sr=1-3&amp;keywords=phone+tripod+adapter</t>
  </si>
  <si>
    <t>Portable Uniaxial Stabilizer - Reserved for Comlab Class</t>
  </si>
  <si>
    <t>Remax</t>
  </si>
  <si>
    <t>RL-PS01</t>
  </si>
  <si>
    <t>All-in-one design, flexible and easy to store
 Standard 1/4 interface, compatible with a variety of devices: digital camera, Gopro sports camera, SLR, micro single, 360 panoramic camera, projector, standard interface mobile phone clip, electric PTZ
 Charging 1.5 hours, battery life up to 4 hours
 Charging time: about 1.5 hours
 Life time: about 4 hours
 Standby time: about 30 days
 Hand shake control, easy and stable shooting: a mobile phone video expansion product specially designed for mobile travel photography, outdoor live broadcast, to meet your needs while walking, and always keep the picture smooth and smooth
 Anti-shake without ambiguity, easy to record large movies: professional movement gyroscope, real-time adjustment according to the gimbal posture, eliminate the jitter of the picture when shooting, achieve lossless anti-shake, without shaking and shaking, easy to shoot large movies.
 Professional anti-shake (single-axis stabilization system)
 Remote control (release both hands)
 Simple operation (no need to adjust / download APP)
 Horizontal / vertical shooting, one-key switching: turn on the stabilizer, live live or horizontal screen shooting, press the button on the side of the defense device to switch, rotate counterclockwise, horizontal and vertical screen shooting, one-button switching is wonderful
 Remote control, release the two-handed separated Bluetooth selector, 10 meters remote control distance</t>
  </si>
  <si>
    <t>https://www.sabinetek.com/products/tripod-selfie-stick</t>
  </si>
  <si>
    <t>1. 1 x Stabilizer
 2. 1 x Bluetooth Controller 
 3. 1 x USB Cable
 4. 1 x Holder</t>
  </si>
  <si>
    <t>Ricoh TE-1 Extension Adapter</t>
  </si>
  <si>
    <t>TE-1</t>
  </si>
  <si>
    <t>ID:910710</t>
  </si>
  <si>
    <t>Maximize the streaming and time lapse potential of your Theta series spherical camera by picking up this TE-1 Extension Adapter from Ricoh. By raising the camera up 2.2" from the tripod mount, users will be able to access both the HDMI and USB ports for maintaining connectivity. It can easily do this by offering a 1/4"-20 camera screw on the top and a 1/4"-20 tripod thread on the base. Additionally, the brass adapter is knurled for improved grip.</t>
  </si>
  <si>
    <t>https://us.ricoh-imaging.com/product/theta-extension-te-1/</t>
  </si>
  <si>
    <t>Small Tripod</t>
  </si>
  <si>
    <t>Tripod for phone, microphone, etc.</t>
  </si>
  <si>
    <t>https://www.amazon.com/DJI-Osmo-Mini-Tripod-Compatibility/dp/B0CHJ2PR1K?th=1</t>
  </si>
  <si>
    <t>Viltrox Video Cage Kit Stabilizer VX-11</t>
  </si>
  <si>
    <t>Viltrox</t>
  </si>
  <si>
    <t>VX-11</t>
  </si>
  <si>
    <t>VX-11 aluminum alloy video cage is a nice choice to make your shooting more perfect and easier. It has dozens of standard 1/4"" &amp; 3/8"" screw holes and 2 hot shoe mounts, helping you to place video accessories easily! Unleash your creativity.</t>
  </si>
  <si>
    <t>https://micamnamibia.com.na/Viltrox-VX-11-Video-Cage-Kit-Stabilizer-Film-Movie-Making-System</t>
  </si>
  <si>
    <t>1. 1 x Cage
 2. 1 x Top Handle
 3. 1 x Baseplate with 2 Rods
 4. 1 x Clamp
 5. 5 x Screw
 6. 2 x Wrench
 7. 1 x Matte Box
 8. 1 x Follow Focus
 9. 1 x Gear Ring Belt
 10. 1x Allen key M2.5</t>
  </si>
  <si>
    <t>YunTeng Tripod Dolly 900</t>
  </si>
  <si>
    <t>YunTeng</t>
  </si>
  <si>
    <t>YunTeng 900</t>
  </si>
  <si>
    <t>Product Details
Brand YUNTENG
Style Camera Professional Tripod Dolly
Model Number 900
Material Aluminum
Color Black
Folding height 884 MM
Max operating height 430 MM
Net weight 1.6 KG
Max loading Capacity 15 KG
Leg Sections 2
Leg lock style Flip leg lock
Diameter 28 MM
Design for medium and heavy weihgt triposds, and suitable for alll tripod foot types.
With this excellent assistance you can take your tripod anywhere you want.</t>
  </si>
  <si>
    <t>https://www.yingkee.hk/yunteng-tripod-dolly-900/</t>
  </si>
  <si>
    <t>\https://practicumfall2018.blogs.bucknell.edu/lesson-9-1-sliders-and-dollies/</t>
  </si>
  <si>
    <t>DJI Osmo Mobile 6</t>
  </si>
  <si>
    <t>Osmo Mobile 6</t>
  </si>
  <si>
    <t>Osmo Mobile 6 is an intelligent smartphone stabilizer packed with creative features. It's not only compact and easily foldable to fit in your palm, but also launches automatically once unfolded to capture shots at a moment's notice. Get dynamic angles and perfect selfies by using the built-in extension rod. A whole host of intelligent functions and guides are at your disposal. The DJI Mimo app facilitates efficient shooting, editing, and sharing, allowing you to catch every unforgettable moment.</t>
  </si>
  <si>
    <t>https://www.dji.com/hk/osmo-mobile-6</t>
  </si>
  <si>
    <t>https://www.dji.com/hk-en/support/product/osmo-mobile-6</t>
  </si>
  <si>
    <t>1. stablizer
 2. Tripod
 3. Phone Holder
 4. USB Cable</t>
  </si>
  <si>
    <t>Quick Release Clamp Base</t>
  </si>
  <si>
    <t>【Materia】-Quick Release Clamp made of high quality aluminium with CNC machining and anode anti-oxidation surface, sturdy, durable, wear-resistant and corrosion-resistant.
 【Lock Quickly】-Arca Standard Quick Release Baseplate for many gimbal stabilizers quickly switching from gimbal handheld to tripod shooting modes. Much s</t>
  </si>
  <si>
    <t>https://www.amazon.com/Release-Camera-Arca-Swiss-Standard-Compatible/dp/B0B45G3Y5S/ref=sr_1_25?crid=2DOKWAOWZ2QGK&amp;keywords=Quick+Release+Plate+base&amp;qid=1684995745&amp;sprefix=quick+release+plate+ba%2Caps%2C505&amp;sr=8-25</t>
  </si>
  <si>
    <t>Video Light Handle</t>
  </si>
  <si>
    <t>FEATURES
 The Hand Grip with 1/4""-20 Male Thread allows you to attach a hand grip to your lights and accessories that have a 1/4""-20 female thread. Attach to small lights or even small LCD monitors for an easier grasp.
 You can easy to attach this hand grip to the Light stand.
 Highlights:
 Attach to accessories for an easier grasp
 Great for small lights and LCD monitors.
 Package Listing
 1x LED Video Light Hand Grip</t>
  </si>
  <si>
    <t>\https://www.amazon.com/Andoer-Handle-Stabilizer-Digital-Camcorder/dp/B01M0771I5</t>
  </si>
  <si>
    <t>Camera Light Adapter</t>
  </si>
  <si>
    <t>【STANDARD HOT SHOE ADAPTER】The hot shoe adapter has a standard 1/4"" hot shoe adapter (0.72""*0.72""),it will fit most Dslr cameras Compatible with DSLR cameras Nikon, Olympus, Pentax, Panasonic, Fujifilm &amp; Kodak.
 【FLEXIBLE POSITIONING】 When you twist the locking knob control,it can go to the exact position according to your needs by 360 degree rotation. The tightening wheel has threads cut in opposing directions, so once you tighten the control,the ballhead will be locked without shaking and it won't move around.
 【1/4"" SCREW MOUNT】 Use to mount accessories onto a flash bracket, and fits for most DSLR camera, camcorder, tripod, LED video light, flash light, LCD monitors and other accessories with 1/4"" screw thread
 【STURDY AND DURABLE】 Max load: 3.5lbs.It is lightweight but made of sturdy Aluminum Alloy and precise CNC process anodized aluminum materials, sturdy and durable,it won't be easy to suffer corrosion or breakage.</t>
  </si>
  <si>
    <t>https://www.amazon.com/Adapter-Camcorders-Smartphone-Microphone-Monopod-Black/dp/B01LYDMQ0Q/ref=sr_1_3?crid=2OOBM7B0JXLK9&amp;keywords=camera+light+adapter&amp;qid=1684994901&amp;sprefix=camera+light+adapter%2Caps%2C411&amp;sr=8-3</t>
  </si>
  <si>
    <t>HTC Vive Tripod</t>
  </si>
  <si>
    <t>HTC</t>
  </si>
  <si>
    <t>p to 7 feet 6 inches when fully extended and 29 inches collapsed
 Adjustable ball head 1/4"" mounts included
 Compatible with HTC Vive Base Station or Oculus Rift Constellation
 Comes with 2 telescopic stands included. HTC VIVE Base Station is NOT included
 Skip Wall Mounting your HTC VIVE Base Station</t>
  </si>
  <si>
    <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t>
  </si>
  <si>
    <t xml:space="preserve">Light Stand </t>
  </si>
  <si>
    <t>ADJUSTABLE TRIPOD: Extending to 1m the stable tripod can be adjusted to the height you need to get the perfect shot. At 1m this tripod will easily accommodate most situations, giving you the flexibility to create a setting that’s just right.</t>
  </si>
  <si>
    <t>https://www.amazon.co.uk/PMS-VFM-Adjustable-Tripod-Stand/dp/B09DQ5KVGS</t>
  </si>
  <si>
    <t>SIRUI PS Series Photo/Video Monopods</t>
  </si>
  <si>
    <t>Sirui</t>
  </si>
  <si>
    <t>P-S</t>
  </si>
  <si>
    <t>SIRUI P-S Series Photo/Video Monopods have three sturdy fold-down support feet that provide stability and flexibility not possible with conventional monopods! The rugged feet allow you to pan the monopod 360? and tilt 20? in any direction without worrying that the monopod will move out of position! And you can step on the feet for even greater stability!</t>
  </si>
  <si>
    <t>https://www.amazon.com/Professional-Aluminum-Mononpod-Removable-Capacity/dp/B00I5NKCNE</t>
  </si>
  <si>
    <t>https://www.siruiusa.com/index/index/newsinfo/id/105.html</t>
  </si>
  <si>
    <t>Battery for LED Video Light</t>
  </si>
  <si>
    <t xml:space="preserve">NP-F750 </t>
  </si>
  <si>
    <t>This video battery is for LED video light YN600L and YN300 II.
Capacity(mAh): 4000 mAh
Dimensions: 2.8 x 1.5 x 1.5"
Dimensions (Metric): 7.1 x 3.8 x 3.8 cm
Shipping Weight: 1 lb
Voltage: 7.4V
Weight : 0.4 lbs
Weight (Metric): 0.2 kg</t>
  </si>
  <si>
    <t>https://www.sony.co.uk/electronics/handycam-camcorders-batteries-chargers/np-f970</t>
  </si>
  <si>
    <t>https://www.sony.co.uk/electronics/support/camera-camcorder-accessories-batteries-chargers/np-f750</t>
  </si>
  <si>
    <t>Canon LP-E6 Battery</t>
  </si>
  <si>
    <t>LP-E6</t>
  </si>
  <si>
    <t>Type: Rechargeable lithium battery
Nominal voltage: 7.2V DC
Battery Capacity: 1800 mAh
Operating temperature range: 0 ℃ -40 ℃
Operating Humidity: 85% or less
Dimensions (W × H × D): Approx. 38.4 x 21 x 56.8 mm
Weight : about 80 g (not including the cover)</t>
  </si>
  <si>
    <t>https://hk.canon/en/consumer/battery-pack-lp-e6p/product</t>
  </si>
  <si>
    <t>Sony NP-FZ100 Battery</t>
  </si>
  <si>
    <t>NP-FZ100</t>
  </si>
  <si>
    <t>NPFZ100</t>
  </si>
  <si>
    <t>NP-FZ100 rechargeable battery has reliable high stamina and high power capacity of 7.2 V/16.4 Wh (2,280 mAh). Compatible with InfoLITHIUM.</t>
  </si>
  <si>
    <t>https://www.sony.com/electronics/interchangeable-lens-cameras-batteries-chargers/np-fz100/buy</t>
  </si>
  <si>
    <t>https://www.sony.com/electronics/support/camera-camcorder-accessories-batteries-chargers/np-fz100</t>
  </si>
  <si>
    <t>Converter for Manfrotto 5001b Light Tripod</t>
  </si>
  <si>
    <t>026</t>
  </si>
  <si>
    <t>Clever adapter to fit to any Manfrotto stand
Made from strong and lightweight aluminium
Full rotation thanks to swivelling head
Ergonomic handles for easy set up and tightening
Includes compatible, removable studs</t>
  </si>
  <si>
    <t>https://www.manfrotto.com/hk-en/lite-tite-swivel-aluminium-umbrella-adapter-026/</t>
  </si>
  <si>
    <t>\https://cdn.manfrotto.com/media/downloadable/manual/Manfrotto-Controls-and-Backgrounds-Brochure-Nov-24.pdf</t>
  </si>
  <si>
    <t>DJI Ronin-S Battery Adapter</t>
  </si>
  <si>
    <t>Charges</t>
  </si>
  <si>
    <t>RSBA1</t>
  </si>
  <si>
    <t>Charges the Ronin-S Grip by connecting it directly to a power outlet, and works as a portable power bank to charge external devices.</t>
  </si>
  <si>
    <t>https://store.dji.com/product/ronin-s-battery-adapter?from=autocomplete&amp;position=0</t>
  </si>
  <si>
    <t>https://dl.djicdn.com/downloads/Ronin-S/20181023/Ronin-+Battery+Adapter+multi.pdf</t>
  </si>
  <si>
    <t>Spotlight</t>
  </si>
  <si>
    <t xml:space="preserve">
Power supply: AC110/220V 50-60HZ
Light source: 30W COB /60W COB (white, warm white, warm white 2in1, RGB colorful)
Lighting angle 17-18 degrees
Power: 30W/60W
Product size: 32*17.5*12.5cm
Net weight: 2.15KG
Gross weight: 2.6KG
Inner packing: 35*18*19CM
Outer packing: 57*37*41CM</t>
  </si>
  <si>
    <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t>
  </si>
  <si>
    <t>Apple Magic Mouse</t>
  </si>
  <si>
    <t>Computer Accessories</t>
  </si>
  <si>
    <t>Apple</t>
  </si>
  <si>
    <t>Magic Mouse</t>
  </si>
  <si>
    <t>Magic Mouse is wireless and rechargeable, with an optimised foot design that lets it glide smoothly across your desk. The Multi-Touch surface allows you to perform simple gestures such as swiping between web pages and scrolling through documents.
 The incredibly long-lasting internal battery will power your Magic Mouse for about a month or more between charges. It’s ready to go straight out of the box and pairs automatically with your Mac, and it includes a woven USB-C to Lightning Cable that lets you pair and charge by connecting to a USB-C port on your Mac.</t>
  </si>
  <si>
    <t>https://www.apple.com/hk/shop/product/MK2E3ZA/A/magic-mouse?fnode=1eb7d3fa3f90a6f1022d75fd14bd3f90cf57e0e856971f74f50d7086a28f58814d1fc132a3137da2c83ae1e6b69ce28f3260ac410c706dd9b98ad3ae37bc784ace74634daabe89299eab9189dcf654d0ddac2922c8882311446c1a3ec95cd71d</t>
  </si>
  <si>
    <t>Apple USB Super Drive</t>
  </si>
  <si>
    <t>MD564LL/A</t>
  </si>
  <si>
    <t>Everything you need in an optical drive.
Whether you’re at the office or on the road, you can play and burn both CDs and DVDs with the Apple USB SuperDrive. It’s perfect when you want to watch a DVD movie, install software, create backup discs, and more.
Take it anywhere.
Only slightly bigger than a CD case, the Apple USB SuperDrive slips easily into your travel bag when you hit the road and takes up little space on your desk or tray table when you’re working.
The essence of simplicity.
You’ll never have to worry about lost cables with the Apple USB SuperDrive. It connects to your MacBook Pro with Retina display, MacBook Air, iMac, or Mac mini with a single USB cable that’s built into the SuperDrive. There’s no separate power adapter, and it works whether your Mac is plugged in or running on battery power.</t>
  </si>
  <si>
    <t>https://apple.fandom.com/wiki/Apple_USB_SuperDrive</t>
  </si>
  <si>
    <t>https://support.apple.com/en-hk/102181#:~:text=To%20use%20your%20SuperDrive%2C%20connect,C%20Digital%20AV%20Multiport%20Adapter</t>
  </si>
  <si>
    <t>Dell Mouse</t>
  </si>
  <si>
    <t>1,3-8,10-15,18-19 MS111
2,9,16,17.MS116</t>
  </si>
  <si>
    <t>Marketing Description
Add comfort and control to your computing experience with MS111 USB Optical Mouse from Dell. The high-performance optical engine captures small movement inputs with ease. Ease-of-use and better reliability are assured because there are no moving parts to wear out or collect dirt and dust. Featuring three buttons, this mouse is ideal for Internet enthusiasts and gamers alike with fast and accurate responses.
Key Selling Points
High-performance, reliable optical engine with faster, more accurate response
Designed to maximize your comfort and productivity
Features three easy to use buttons including scroll wheel</t>
  </si>
  <si>
    <t>https://www.dell.com/en-us/shop/dell-optical-wired-mouse-ms116/apd/275-bbcb/pc-accessories</t>
  </si>
  <si>
    <t>https://i.dell.com/sites/doccontent/shared-content/solutions/en/Documents/mouse_ms111hf_ms111p_us.pdf</t>
  </si>
  <si>
    <t>Harvilon MF920 Portable Mi-Fi</t>
  </si>
  <si>
    <t>Harvilon</t>
  </si>
  <si>
    <t>MF920</t>
  </si>
  <si>
    <t>100Mbps FDD-LTE 4G 5200mAh Battery Router is the new 4G LTE Pocket WiFi Router to support 4G FDD-LTE and WCDMA/UMTS,GSM/EDGE/GPRS networks. It's a LTE 4G Router.The peak download speed could reach 100Mbps.</t>
  </si>
  <si>
    <t>https://www.harvilon.com/Products/4GLTE_Router/FDD-LTE_Router/413.html</t>
  </si>
  <si>
    <t>Honor WS831 Wireless Router</t>
  </si>
  <si>
    <t>Honor</t>
  </si>
  <si>
    <t>WS831</t>
  </si>
  <si>
    <t>CPU: Hisilicon Hi5650H, dual-core 1GHz CPU
 * Storage: 128MB DDR3
 * Flash: 16MB SPI
 * Antenna: Internal antenna, dual band, 2.4GHz 2*2 MIMO，5GHz 2*2 MIMO
 * WLAN: IEEE 802.11 b/g/n, 2.4GHz 2*2 300Mbps,802.11 a/n/ac, 5.0GHz 2*2
 * Network protocol: TCP/IP protocol、PPPoE、DHCP、UPnP、Huawei HiLink
 * Hilink App: support APP configure through smartphone, smartphone OS must be iOS 6.0 or higher, and Android 2.3 or higher
 * WiFi Expand: Two huawei honor router could connect to expand WiFi by one button connection
 * Samrt Qos: Support Hilink APP, adjust priority speed for games, videos, surfing and average
 * WiFi model: Support Hilink APP adjustment, three models(penetrate wall, sleep and close)
 * Security: Support WPA/WPA2-PSK encryption, visitor WiFi quarantine, strangers on button to move to blacklist
 * Storage extend: USB 2.0 to connect large storage hardisk; the images, musics and videos could be transfer to hardisk through Huawei hilink App WiFi
 * Reset to factory default: press for 10 seconds, after the Hi LED light out, release the button and get reseted
 * Interface: USB x 1 + WLAN x 1 + LAN x 2 + Power port x 1
 * Power: 5.1V/2.1A
 * Dimensions: 90mm x 90mm x 90mm
 * Weight: around 279g</t>
  </si>
  <si>
    <t>https://www.4gltemall.com/huawei-ws831-wireless-router.html</t>
  </si>
  <si>
    <t>Ipad Stand</t>
  </si>
  <si>
    <t>Computer</t>
  </si>
  <si>
    <t>ME279CH/A</t>
  </si>
  <si>
    <t>With iPad, getting work done is all hustle and no hassle. You can easily edit a document while researching something on the web and making a FaceTime call to a colleague at the same time. Manage all your files in one convenient spot with the Files app and attach a full‑size Smart Keyboard for comfortable typing.1 And for tasks that require more precision, support for a trackpad or mouse complements the familiar Multi‑Touch experience of iPad.</t>
  </si>
  <si>
    <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t>
  </si>
  <si>
    <t>1 x Clamp Part
 1 x Foundation
 1 x Middle Part
 1 bag of screw and tools</t>
  </si>
  <si>
    <t>Logitech G402 Mouse</t>
  </si>
  <si>
    <t>G402</t>
  </si>
  <si>
    <t xml:space="preserve">FEATURES
FUSION ENGINE HIGH-SPEED TRACKING
Sophisticated sensor technology for ultra-fast gaming
Hyperion Fury combines an optical sensor featuring Logitech Delta Zero™ technology with our exclusive Fusion Engine™ hybrid sensor to enable tracking speeds in excess of 500 IPS.
8 PROGRAMMABLE BUTTONS
Customize to fit your style of game play
Customize your mouse with 8 programmable buttons. Whether you want to toss a grenade or quickly access your inventory, it’s at your fingertips. Optional Logitech Gaming Software makes set up easy.
ON-THE-FLY DPI SWITCHING
4 settings for better control of how you game
Switch through four DPI settings in an instant. Snipe a foe across the map (250 DPI) before fleeing in the blink of an eye (4000 DPI). With on-the-fly DPI switching, you have the flexibility to react to the chaos of battle with precision.
32-BIT ARM PROCESSOR
Smarter than ever
Hyperion Fury on-board ARM processor powers the Fusion Engine for incredible tracking speeds while allowing you to save and play back your favorite macros. With Logitech Gaming Software, craft and assign macros that can be accessed from Hyperion Fury with ease.
1MS REPORT RATE
Constant communication
With a 1 millisecond report rate, you can be confident that your movement will be communicated via USB at fast speeds without troublesome lag.
COMFORTABLE DESIGN
Maximum comfort for maximum playtime
An update to the classic G400s shape to enhance function and comfort. A combination of lightweight materials and rubber grips will help to ensure that your gaming sessions last as long as possible.
HIGH-SPEED CLICKING
Extreme responsiveness gives you the edge
Distinct left and right buttons offer extreme responsiveness. With high-speed clicking, you can push your skills even further while enjoying the edge in intense firefights. Faster, more comfortable clicking makes all the difference with Hyperion Fury.
</t>
  </si>
  <si>
    <t>https://www.logitechg.com/zh-hk/products/gaming-mice/g402-hyperion-fury-fps-gaming-mouse.html</t>
  </si>
  <si>
    <t>https://support.logitech.com/en_us/product/g402-hyperion-fury-fps-gaming-mouse</t>
  </si>
  <si>
    <t>Mac mini</t>
  </si>
  <si>
    <t>MD387LL/A</t>
  </si>
  <si>
    <t xml:space="preserve">
Mac mini is an affordable powerhouse that packs the entire Mac experience into a 19.7 centimeter-square frame. Just connect your own display, keyboard, and mouse, and you’re ready to make big things happen.</t>
  </si>
  <si>
    <t>https://www.apple.com/hk/shop/buy-mac/mac-mini</t>
  </si>
  <si>
    <t>https://www.apple.com/hk/en/mac-mini/?afid=p238%7CsE5qqXRu2-dc_mtid_209253t940416_pcrid_307934916152_&amp;cid=wwa-hk-kwgo-mac-slid-</t>
  </si>
  <si>
    <t>1. 1 x Mac Mini
 2. 1 x Power Cable</t>
  </si>
  <si>
    <t>MacBook Pro</t>
  </si>
  <si>
    <t xml:space="preserve">MacBook Pro elevates the notebook to a whole new level of performance and portability. Wherever your ideas take you, you’ll get there faster than ever with high‑performance processors and memory, advanced graphics, blazing‑fast storage, and more.
</t>
  </si>
  <si>
    <t>https://www.apple.com/shop/buy-mac/macbook-pro</t>
  </si>
  <si>
    <t>https://support.apple.com/mac/macbook-pro</t>
  </si>
  <si>
    <t>Portable Hotspot 4G Lte Wireless Mobile Router</t>
  </si>
  <si>
    <t>This product is designed to provide users with 3G/4G high-speed Internet access. The product supports main 3G/4G frequency bands of most countries and operators in the world.
 Simply plug in the operators’ SIM card and it can search and connect to achieve high-speed 3G/4G broadband access automatically. The product also provides WIFI hotspots, which users can connect mobile phone and computer to access to internet.</t>
  </si>
  <si>
    <t>https://www.amazon.com/Hotspot-Portable-Supports-Lightweight-Unlocked/dp/B0BXXMVLHQ</t>
  </si>
  <si>
    <t>Type-C Wired Mouse</t>
  </si>
  <si>
    <t>SANWA</t>
  </si>
  <si>
    <t>MA-BLC158BK</t>
  </si>
  <si>
    <t>Characteristic of products
 ●It is existence line blue LED Mouse that we can use with PC and tablet equipped with USB Type-C connector.
 ●We can use with both Windows, Mac.
 ●It is simple connection that there is no trouble to be usable just to come in in. Installation of troublesome software is unnecessary.
 ●With 1000 count high resolution that is available for cursor movement with one wrist to the edge of screen, spreadsheets such as Excel are comfortable, too.
 Notice
 ※Cursor may not work smoothly when you use material or glass reflecting light including mirror on transparent material.
 In addition, ability for tracking may decrease on regular pattern.</t>
  </si>
  <si>
    <t>https://www.biccamera.com.e.lj.hp.transer.com/bc/item/6835775/</t>
  </si>
  <si>
    <t>USB Hub</t>
  </si>
  <si>
    <t>USB Hub 4 in 1
 USB 2.0
 5m</t>
  </si>
  <si>
    <t>https://www.ugreen.com/products/4-in-1-usb-3-0-data-hub</t>
  </si>
  <si>
    <t>WD 2TB Elements Portable Hard Drive</t>
  </si>
  <si>
    <t>WD</t>
  </si>
  <si>
    <t>WDBU6Y0020BBK-NESN</t>
  </si>
  <si>
    <t>SIMPLE, FAST AND PORTABLE
WD Elements™ portable hard drives with USB 3.0 offer reliable, high-capacity storage to go, fast data transfer rates, universal connectivity and massive capacity for value-conscious consumers.
USB 3.0 and USB 2.0 compatibility
With this single drive you get compatibility with the latest USB 3.0 devices and backward compatibility with USB 2.0 devices as well.
Fast transfer rates
When connected to a USB 3.0 port, WD Elements portable hard drive delivers fast data transfer rates.
Improve PC performance
When your internal hard drive is almost full your PC slows down. Don’t delete files. Free up space on your internal hard drive by transferring files to your WD Elements portable hard drive and get your laptop moving again.</t>
  </si>
  <si>
    <t>https://www.amazon.com/Western-Digital-Elements-Portable-External/dp/B06W55K9N6?th=1</t>
  </si>
  <si>
    <t>https://www.wdc.com/products/portable-storage/wd-elements-portable.html#WDBU6Y0020BBK-NESN</t>
  </si>
  <si>
    <t>Windows Computer</t>
  </si>
  <si>
    <t>Wireless Mouse</t>
  </si>
  <si>
    <t>Microsoft</t>
  </si>
  <si>
    <t>Revolutionary Microsoft BlueTrackTM Technology
 Plug-and-Go Transceiver
 Reliable Wireless- Experience a reliable connection and virtually no interference with Microsoft 2.4 GHz wireless
 10-Month Battery Life- Use your mouse without power interruption for up to 10 months on a single battery
 Work more efficiently with 5 customizable buttons and 4-way scrolling</t>
  </si>
  <si>
    <t>https://www.amazon.com/dp/B0025ZH43O/ref=twister_B00472MELK?_encoding=UTF8&amp;psc=1</t>
  </si>
  <si>
    <t>https://fccid.io/C3K1383/User-Manual/Manual-2-1094095</t>
  </si>
  <si>
    <t>iPad Pro Stand</t>
  </si>
  <si>
    <t>➤【FLIP &amp; ROTATE DESIGN】- This stand can flip the iPad to the opposite side, so it can face the customers. The 360 degree rotating screen makes it easily adjust viewing angle or rotate for horizontal or vertical views. The stand base itself does not rotate.
 Key:780</t>
  </si>
  <si>
    <t>https://www.amazon.com/CarrieCathy-Desktop-Anti-Theft-Security-Enclosure/dp/B09JB5JRBF/ref=sr_1_5?crid=3DE50F4YJ08A&amp;keywords=iPad%2BPro%2Banti%2Btheft&amp;qid=1697619160&amp;sprefix=ipad%2Bpro%2Banti%2Btheft%2Caps%2C420&amp;sr=8-5&amp;th=1</t>
  </si>
  <si>
    <t>Samsung 2TB SSD with Ugreen Enclosure</t>
  </si>
  <si>
    <t>Samsung</t>
  </si>
  <si>
    <t>MZ-77E2T0B</t>
  </si>
  <si>
    <t>SAMSUNG Electronics 870 EVO 2TB 2.5 Inch SATA III Internal SSD (MZ-77E2T0B/AM)</t>
  </si>
  <si>
    <t>https://www.amazon.com/SAMSUNG-Inch-Internal-MZ-77E2T0B-AM/dp/B08QB93S6R</t>
  </si>
  <si>
    <t>1. 1 x 2TB SSD
 2. 1 x Type-c cable
 3. 1 x Hard Drive Enclosure</t>
  </si>
  <si>
    <t>iMac</t>
  </si>
  <si>
    <t>M1 24inch</t>
  </si>
  <si>
    <t>Apple M1 chip with 8-core CPU with 4 performance cores and 4 efficiency cores, 8-core GPU, and 16-core Neural Engine
 16GB unified memory
 2TB SSD storage
 Two Thunderbolt / USB 4 ports
 Two USB 3 ports
 Gigabit Ethernet
 Magic Mouse
 Magic Keyboard with Touch ID - Chinese</t>
  </si>
  <si>
    <t>https://www.apple.com/shop/buy-mac/imac/silver-24-inch-8-core-cpu-8-core-gpu-8gb-memory-512gb</t>
  </si>
  <si>
    <t>Magic Mouse
 Magic Keyboard with Touch ID
 Lightning to Type-c cable</t>
  </si>
  <si>
    <t>Studio Windows PC(White)</t>
  </si>
  <si>
    <t>BUBALUS</t>
  </si>
  <si>
    <t>Assembled Computer</t>
  </si>
  <si>
    <t>https://item.taobao.com/item.htm?id=701275405995&amp;ali_refid=a3_420435_1006:1103643963:N:Jwz9xaz9pHSckarLHLhGfh9DT3M4NuDV:5782a971b942707375fee4de0b746e18&amp;ali_trackid=1_5782a971b942707375fee4de0b746e18&amp;spm=a21n57.1.0.0(None)</t>
  </si>
  <si>
    <t>1. PC
 2. Mouse:Studio PC 
 3. Keyboard:Studio PC
 4. USB Ethernet Card
 5. Monitor
 6. VGA to HDMI Adapter</t>
  </si>
  <si>
    <t>Mini Full 1080p HD Media Player Box</t>
  </si>
  <si>
    <t>Full HD up to 1920*1080p.
 Supports decoding of MPEG 1/2/4 and H.264, etc. And the highest definition is up to full HD 1080p (1920 * 1080).
 Supports decoding of RM / RMVB (Real Video) and FLV. And the highest definition for RM / RMVB is up to 720 (1280 * 720).
 Supports output of all ports, such as HDMI and VGA, meets various application equipments.
 Picture Playing, Supports picture formats, such as, JPG / BMP / PNG / GIF, etc.</t>
  </si>
  <si>
    <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t>
  </si>
  <si>
    <t>1. 1 x Media Box
 2. 1 x Remote Controller
 3. 1 x RCA Cable
 4. 1 x Power Adapter</t>
  </si>
  <si>
    <t>Dell Keyboard KB-216-t</t>
  </si>
  <si>
    <t>Keyboards</t>
  </si>
  <si>
    <t>KB216t</t>
  </si>
  <si>
    <t>KB216-t</t>
  </si>
  <si>
    <t>The Dell™ Wired Keyboard provides a convenient keyboard solution for everyday home or office computing uses.</t>
  </si>
  <si>
    <t>https://www.dell.com/en-us/shop/dell-multimedia-keyboard-kb216/apd/580-admt/pc-accessories</t>
  </si>
  <si>
    <t>https://www.dell.com/support/product-details/zh-hk/product/dell-1142-keyboards/overview</t>
  </si>
  <si>
    <t>Dell Keyboard KB212-B</t>
  </si>
  <si>
    <t>KB-216</t>
  </si>
  <si>
    <t>KB212-B</t>
  </si>
  <si>
    <t>The Custom Keyboard Cover from Protect™ Computer Products protects your Dell KB212-B Keyboard from liquid spills, dust, chemicals, bacteria, and aides in cleaning as well as infection control. The cover is manufactured from UV resistant polyurethane 10.5 mil thin material. The cover will remain securely in place during use and can be easily cleaned with common household cleaners or germicidal wipes.</t>
  </si>
  <si>
    <t>https://www.amazon.com/Dell-FBA_884116173823-Keyboard-KB212-B/dp/B00U7QJ1DY</t>
  </si>
  <si>
    <t>Dragonframe USB Keypad Controller</t>
  </si>
  <si>
    <t>Dragonframe</t>
  </si>
  <si>
    <t>DFK02</t>
  </si>
  <si>
    <t>Our original, wired keypad.
The most useful animation tools are available through the Dragonframe USB Controller, allowing you to stay focused on animating instead of hunting around with the mouse. And the hotkeys are fully configurable, so if you really like a feature that is not on the keypad, you can move it there.
Features
Ten-foot cord for easy on-set positioning.
Rugged, two-tone, screen-printed keys.
Locator nub on the Step Forward key.
Includes numbers for remote data entry with functions like Cut Back.
Specifications
Dimensions: 5.25″ x 3.5″ x 0.65″
Weight: 7 oz
Setup Instructions
Install Dragonframe before plugging in your USB keypad.
Plug in your USB keypad. The system should detect it.
Make sure the Num Lock light is on when using the keypad.</t>
  </si>
  <si>
    <t>https://www.dragonframe.com/product/dragonframe-bluetooth-controller/?srsltid=AfmBOooUVqTbtK6DOfFTeSFbLJS4HBAy-0nlT1WGgXeMI94TOzS4Sxzd</t>
  </si>
  <si>
    <t>https://www.dragonframe.com/download/Dragonframe%20User%20Guide%20-%20Mac.pdf?srsltid=AfmBOorirIrdKGpu-Fr3ysA_yKBNATpuK0fGAPgLeuu6QvB1nuKGgYu2</t>
  </si>
  <si>
    <t>Logitech K520 Wireless Keyboard Mouse Set</t>
  </si>
  <si>
    <t>K520</t>
  </si>
  <si>
    <t>MK520</t>
  </si>
  <si>
    <t>Full size wireless keyboard and mouse.</t>
  </si>
  <si>
    <t>https://www.logitech.com/en-hk/product/wireless-combo-mk520?crid=1759</t>
  </si>
  <si>
    <t>https://support.logitech.com/en_us/product/wireless-combo-mk520</t>
  </si>
  <si>
    <t>Logitech Keyboard K120</t>
  </si>
  <si>
    <t>K120</t>
  </si>
  <si>
    <t>FEEL-GOOD TYPING
Your hands will enjoy the low-profile, whisper-quiet keys and standard layout with full-size F-keys and number pad.
RUGGED GOOD LOOKS
The slim keyboard isn’t just sleek—it’s tough with a spill-resistant design, sturdy tilt legs and durable keys.1
EASY DOES IT
You simply plug it into a USB port on your desktop, laptop or netbook computer and start using it right away.
COMFORTABLE, QUIET TYPING
You’ll enjoy a comfortable and quiet typing experience thanks to the low-profile keys that barely make a sound and standard layout with full-size F-keys and number pad.
SPILL-RESISTANT DESIGN1
Liquid drains out of the keyboard, so you don’t have to worry about ruining your investment with accidental spills.
THIN PROFILE
The keyboard has a thin profile that adds a sleek look to your desk while keeping your hands in a more comfortable, neutral position.
DURABLE KEYS
The keys can last up to 10 million keystrokes so you can keep typing long after many keyboards have called it quits.2
STURDY, ADJUSTABLE TILT LEGS
You can extend the sturdy folding legs to increase the keyboard tilt by 8 degrees to address your personal ergonomic needs.
PLUG-AND-PLAY USB CONNECTION
Setup is simple—you just plug it into a USB port on your desktop, laptop or netbook computer and start using it right out of the box.
EASY-TO-READ KEYS
The bold, bright white characters make the keys easier to read—perfect for those with less-than-perfect vision. They’re less likely to wear off, too.
LOGITECH RELIABILITY
You get the high quality and reliability that’s made Logitech the global leader for keyboards and mice at a price you can afford—plus a 3-year warranty.
CURVED SPACE BAR
It keeps your hands in a more natural position so you can type in greater comfort.</t>
  </si>
  <si>
    <t>https://www.walmart.com/ip/Logitech-K120-Ergonomic-Desktop-Wired-Keyboard-USB-Black/15050908</t>
  </si>
  <si>
    <t>https://support.logitech.com/en_us/product/keyboard-k120</t>
  </si>
  <si>
    <t>Logitech Wireless Combo MK240</t>
  </si>
  <si>
    <t>MK240</t>
  </si>
  <si>
    <t xml:space="preserve">Colorful and compact. Wireless and wow. A keyboard and mouse set with tiny plug-and-play USB receiver offers comfort and quality in a space-saving design.
</t>
  </si>
  <si>
    <t>https://www.logitech.com/en-hk/product/mk240-nano-wireless-keyboard-mouse-combo</t>
  </si>
  <si>
    <t>https://support.logitech.com/en_us/product/wireless-combo-mk240</t>
  </si>
  <si>
    <t>Logitech Wireless Touch Keyboard K400 PLUS</t>
  </si>
  <si>
    <t>logitech</t>
  </si>
  <si>
    <t>K400</t>
  </si>
  <si>
    <t>WIRELESS CONVENIENCE
With a wireless range of up to 10 m (33 ft), you can turn up the volume of your favorite video, browse the web, blog, chat and more, all from the comfort of your couch.
STYLISH, MINIMALIST DESIGN
This ultrathin keyboard with low-profile keys is compact, but still provides comfortable, quiet typing. Store it upright for added convenience in your living room.
MULTI-TOUCH TOUCHPAD
No need for a separate mouse thanks to the large 3.5 inch, built-in touchpad, which also works with Windows 8.</t>
  </si>
  <si>
    <t>https://www.logitech.com/en-hk/product/wireless-touch-keyboard-k400-plus</t>
  </si>
  <si>
    <t>https://www.logitech.com/assets/42364/4/k400-quick-start-guide.pdf</t>
  </si>
  <si>
    <t>Logitect Keyboard Mouse Set</t>
  </si>
  <si>
    <t>MK235</t>
  </si>
  <si>
    <t>Full-sized keyboard, ambidextrous mouse—fully wireless and complete. This duo delivers all the functionality you need in one comfortable, durable design that's easy to use and keeps your space nice and clean. Built with Logitech’s known quality standards, MK235 is in it for the long haul.</t>
  </si>
  <si>
    <t>https://www.logitech.com/en-us/products/combos/mk235-durable-keyboard-mouse.920-007897.html?crid=1759</t>
  </si>
  <si>
    <t>Microsoft Keyboard - with a receiver</t>
  </si>
  <si>
    <t>N9Z-00001</t>
  </si>
  <si>
    <t>The All-in-One Media Keyboard is the perfect device for your living room or home office. It has a full-size keyset and an integrated multi-touch trackpad – type, swipe, drag, zoom, and click with ease. It has customizable media hotkeys that put the web and your favorite music, photos, and movies at your fingertips. The keyboard also has a durable design, so there's no need to sweat the bumps, drops, or spills of everyday life. The All-in-One Media Keyboard is all you need for comfortable typing and effortless navigation.</t>
  </si>
  <si>
    <t>https://www.amazon.com/Microsoft-Wireless-Media-Keyboard-N9Z-00001/dp/B00IICMUWS</t>
  </si>
  <si>
    <t>https://www.manua.ls/microsoft/all-in-one-media-keyboard/manual</t>
  </si>
  <si>
    <t>Rapoo Wireless Keyboard + Touchpad</t>
  </si>
  <si>
    <t>Rapoo</t>
  </si>
  <si>
    <t>E6700</t>
  </si>
  <si>
    <t>Product Dimensions	4 x 0.9 x 13.3 inches
Item Weight	7 ounces
Shipping Weight	7 ounces (View shipping rates and policies)
Manufacturer	Rapoo Corporation
ASIN	B00GU1GN9A
Item model number	1028-04Q0E-800</t>
  </si>
  <si>
    <t>https://www.amazon.com/Rapoo-Technologies-E6700-Keyboard-1028-04Q0E-800/dp/B00GU1GN9A/ref=sr_1_1?keywords=rapoo+E6700&amp;qid=1562060566&amp;s=electronics&amp;sr=1-1</t>
  </si>
  <si>
    <t>http://rpw.rapoo.cn/E9080%20manual-AAP.pdf</t>
  </si>
  <si>
    <t>3.5-inch SATA Hard Drive Enclosure</t>
  </si>
  <si>
    <t>Great Portability, Get the Best Out of Your Both 3.5"" and 2.5"" Hard Drive 
 Ideal for harnessing your 3.5 ""/2.5""HDD and SSD hard drive as an external USB drive, it will provide you greater convenience of use and versatility of digital data storage. An ideal choice for digital lovers, movie lovers and business elites.</t>
  </si>
  <si>
    <t>https://www.amazon.com/dp/B076WQHK2G/ref=as_li_ss_tl?ie=UTF8&amp;linkCode=sl1&amp;tag=ugreenus-20&amp;linkId=e1e601a890dd06915ab46b0a42ae3120&amp;language=en_US</t>
  </si>
  <si>
    <t>https://www.ugreen.com/products/ugreen-3-5-2-5-hard-drive-enclosure</t>
  </si>
  <si>
    <t>1. 1 x Hard Drive Box
 2. 1 x USB Cable
 3. 1 x Power Adapter</t>
  </si>
  <si>
    <t>SD Card Reader</t>
  </si>
  <si>
    <t>SKU : 30334</t>
  </si>
  <si>
    <t>SuperSpeed USB 3.0 for maximum performance. Backward compatible with USB 2.0 hosts.
Powers via USB port, no additional power supply needed.
Plug-n-Play, no installation required.
Supports SD , SDHC , SDXC , MMC / MicroSD and T-Flash.</t>
  </si>
  <si>
    <t>https://www.ugreen.com/collections/usb-card-reader/products/usb-3-0-card-reader-with-sd-tf?variant=39915666571326</t>
  </si>
  <si>
    <t>iBUFFALO turbopcex Compatible Card Reader/Writer</t>
  </si>
  <si>
    <t>iBUFFALO</t>
  </si>
  <si>
    <t>BSCR05TU2</t>
  </si>
  <si>
    <t>""Product introduction
 4 times faster than connecting directly! Compatible with major media. TurboPC EX compatible and super high speed transfer !! Compatible models: DOS / V (OADG specification) machine equipped with USB 2.0 / 1.1 port as standard equipment, Apple Mac series, PLAYSTATION 3. Supported OS: Windows 7 (32bit / 64bit) / Vista (32bit / 64bit) SP1, SP2 / XP SP2 or SP3, program update required, MacOS 10.6.5 or later. Compatible media: 52 + 5 media. Interface: USB
 Note (disclaimer)&gt; Please be sure to read
 [When using PlayStation 4, PS4] Only save data can be used.""</t>
  </si>
  <si>
    <t>https://www.amazon.co.jp/iBUFFALO-TurboPCEX%E5%AF%BE%E5%BF%9C%E3%82%AB%E3%83%BC%E3%83%89%E3%83%AA%E3%83%BC%E3%83%80%E3%83%BC-%E3%80%90PlayStation4-USB2-0%E3%83%90%E3%82%B9%E3%83%91%E3%83%AF%E3%83%BC%E3%83%A2%E3%83%87%E3%83%AB-BSCR05TU2BK/dp/B007IX86VC?language=en_US</t>
  </si>
  <si>
    <t>https://www.buffalotech.com/knowledge-base/how-does-turbopc-work</t>
  </si>
  <si>
    <t>Type-c SD Card Reader</t>
  </si>
  <si>
    <t>"2-in-1 Integrated Design: USB C &amp; USB 3.0 dual ports with SD &amp; Micro SD card slots provide an easier way for connecting memory cards to your laptop, smartphone, and tablet.
5Gbps Speedy Access: USB 3.0 Memory Card Reader supports transfers at 10x the speed of a USB 2.0 card reader, allowing you easily transfer 1G files in seconds.
2 Cards Work Simultaneously: UGREEN USB C SD Card Reader is able to read SD and microSD cards at the same time, which helps to avoid repeatedly plugging/unplugging and improves your efficiency.
Universal Compatibility: Applicable for SD/SDHC/SDXC/MMC/RS-MMC/Micro SD/Micro SDHC/Micro SDXC/UHS-I memory cards up to 2TB.
Fashionable &amp; Portable: UGREEN Card Reader made of wear-resistant metal is a great idea for carrying around, whether for office or travel. The aluminum shell facilitates fast heat dissipation and extended life.
Plug and play for Windows, Mac OS, Linux, Chrome OS, iPad, Android, etc."</t>
  </si>
  <si>
    <t>https://www.amazon.com/UGREEN-Reader-Adapter-Portable-Windows/dp/B07D1J88CF/ref=sr_1_7_sspa?keywords=ugreen+type+c+sd+card+reader&amp;qid=1692951527&amp;sr=8-7-spons&amp;sp_csd=d2lkZ2V0TmFtZT1zcF9tdGY&amp;psc=1</t>
  </si>
  <si>
    <t>Ethernet Cable</t>
  </si>
  <si>
    <t>https://www.amazon.com/Mediabridge-Ethernet-Cable-Feet-31-399-25X/dp/B001W28L2Y/ref=sr_1_8?keywords=ethernet+cable&amp;qid=1639022816&amp;sr=8-8</t>
  </si>
  <si>
    <t>Azure Kinect DK</t>
  </si>
  <si>
    <t>Game equipment</t>
  </si>
  <si>
    <t>NLN00020</t>
  </si>
  <si>
    <t>Azure Kinect DK is a developer kit with advanced AI sensors for sophisticated computer vision and speech models. Designed for versatility, it combines an advanced depth sensor and spatial microphone array with a video camera and orientation sensor—with multiple modes, options, and SDKs.
What's in the box:
Kinect DK
Charger
Power Cable
USB-C Cable
Holder</t>
  </si>
  <si>
    <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t>
  </si>
  <si>
    <t>https://docs.microsoft.com/en-us/azure/Kinect-dk/</t>
  </si>
  <si>
    <t>1.Azure Kinect DK
 2.Stand
 3.USB-C to USB cable
 4.Power cable
 5.Charger</t>
  </si>
  <si>
    <t>KINECT 1.0 for Windows</t>
  </si>
  <si>
    <t>The Kinect for Windows SDK enables developers to create applications that support gesture and voice recognition, using Kinect sensor technology on computers running Windows 7, Windows 8 developer preview (desktop apps only), and Windows Embedded-based devices.</t>
  </si>
  <si>
    <t>https://www.amazon.com/Microsoft-L6M-00001-Kinect-for-Windows/dp/B006UIS53K</t>
  </si>
  <si>
    <t>https://www.microsoft.com/en-au/download/details.aspx?id=28782</t>
  </si>
  <si>
    <t>KINECT 2.0 Adapter for Windows</t>
  </si>
  <si>
    <t>Kinect Adapter for Windows
Build interactive apps on Windows 8 with the power and precision of the Xbox One Kinect sensor. Take advantage of the sensor’s advanced skeletal tracking, enhanced noise isolation, wider field of view, 1080p HD camera, precise gesture recognition and low-light capabilities. With Kinect, you can craft experiences that are more natural, personal and engaging. It’s your opportunity to transform education, healthcare, retail and more. With the Kinect Adapter for Windows, connect to a PC via USB 3.0 to create custom solutions and experiences for your business, or publish apps to the Windows Store. Also works as a spare adapter for the Kinect for Windows v2 sensor.</t>
  </si>
  <si>
    <t>https://www.amazon.com/Microsoft-9J7-00001-Kinect-Adapter-Windows/dp/B00NMSHT7E</t>
  </si>
  <si>
    <t xml:space="preserve">https://learn.microsoft.com/en-us/previous-versions/windows/kinect/dn799271(v=ieb.10)
https://learn.microsoft.com/en-us/previous-versions/windows/kinect/dn782038(v=ieb.10)
</t>
  </si>
  <si>
    <t>KINECT for Xbox One V2.0</t>
  </si>
  <si>
    <t>Features
Command your Xbox and TV with your voice and gestures
Play games where you are the controller
Call friends and family with Skype in HD
Broadcast gameplay live with picture-in-picture
Be recognised and signed-in automatically
Dance Central: Spotlight game download card</t>
  </si>
  <si>
    <t>https://www.ebay.com/sch/i.html?_nkw=kinect%202.0</t>
  </si>
  <si>
    <t>https://developer.microsoft.com/en-us/windows/kinect/</t>
  </si>
  <si>
    <t>Leap Motion</t>
  </si>
  <si>
    <t>LM-010</t>
  </si>
  <si>
    <t>Get started developing with Leap Motion technology today – use our standalone controller or add a Universal VR Developer Mount for hands in VR.
Includes:
Controller
USB Cables
Information Guide
Minimum System Requirements:
Windows® 7+, Mac OS X 10.7 Lion (legacy support)
AMD Phenom™ II or Intel® Core™ i3/i5/i7 processor
2 GB RAM
USB 2.0 port
Internet connection</t>
  </si>
  <si>
    <t>https://www.amazon.com/Leap-Motion-Controller-Gesture-Control/dp/B00E3CP9UM</t>
  </si>
  <si>
    <t>https://developer.leapmotion.com/documentation/</t>
  </si>
  <si>
    <t>Nintendo Wii</t>
  </si>
  <si>
    <t>Nintendo</t>
  </si>
  <si>
    <t>Nunchuk Wii</t>
  </si>
  <si>
    <t>Nunchuk - REFURBISHED</t>
  </si>
  <si>
    <t xml:space="preserve">Get more out of your Nintendo Wii games with the Nintendo Wii Nunchuk!
This RVL-004 motion-sensing controller works in conjunction with the Wii Remote, utilizing similar motion-sensing technology to let you move your character while performing separate actions at the same time. It plugs directly into your Remote and can be used by both left and right-handed players. Enjoy a more flexible Wii experience with the Nintendo Wii Nunchuk controller. Order one or more RVL-004 nunchuks today!
Features/Specifications:
Nintendo Wii Nunchuk
General Features:
Color: Black
Nunchuk controller for Nintendo Wii game console
Plugs into Wii Remote
Motion-sensing technology
Two buttons and Control Stick
For left and right-handed users
3-foot cable length (approximate)
Code Reference:
https://github.com/todocono/wiichuck
</t>
  </si>
  <si>
    <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t>
  </si>
  <si>
    <t xml:space="preserve">https://www.nintendo.com/consumer/manuals/wii.jsp
https://projecthub.arduino.cc/infusion/using-a-wii-nunchuk-with-arduino-5ec5b7
</t>
  </si>
  <si>
    <t>XBOX 360 Game Controller</t>
  </si>
  <si>
    <t>The Xbox 360 controller is the primary controller for the Microsoft Xbox 360 video game console that was introduced at E3 2005.[3] The Xbox 360 controller comes in both wired and wireless versions.[4] Original Xbox controllers are not compatible with the Xbox 360. The wired and wireless versions are also compatible with Microsoft PC operating systems, such as Windows XP, Windows Vista, Windows 7, Windows 8, and Windows 10.</t>
  </si>
  <si>
    <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t>
  </si>
  <si>
    <t>https://support.xbox.com/en-GB/help/xbox-360/accessories/controllers</t>
  </si>
  <si>
    <t xml:space="preserve">XBOX 360 Kinect </t>
  </si>
  <si>
    <t>Kinect (codenamed Project Natal during development) is a line of motion sensing input devices that was produced by Microsoftfor Xbox 360 and Xbox One video game consoles and Microsoft Windows PCs. Based around a webcam-style add-on peripheral, it enables users to control and interact with their console/computer without the need for a game controller, through a natural user interface using gestures and spoken commands.</t>
  </si>
  <si>
    <t>https://www.amazon.com/Microsoft-360-Kinect-Sensor-Certified-Refurbished/dp/B005GA1H4C</t>
  </si>
  <si>
    <t>https://support.xbox.com/en-US/xbox-360/console/manual-specs
https://support.xbox.com/en-US/help/hardware-network/kinect/set-up-kinect-sign-in</t>
  </si>
  <si>
    <t>Xbox 360 Controller Silicon Cover</t>
  </si>
  <si>
    <t>Game Equipment</t>
  </si>
  <si>
    <t>https://www.alibaba.com/product-detail/NSLikey-Silicone-Skin-Cover-Protective-Case_1600679478624.html?spm=a2700.7724857.0.0.ce9279b4D0VEnA</t>
  </si>
  <si>
    <t>Logitech G27 USB Racing Wheel for PC(Without Shifter)</t>
  </si>
  <si>
    <t>G27</t>
  </si>
  <si>
    <t>About this item
 The powerful, dual-motor force feedback mechanism with helical gearing smoothly and accurately simulates traction loss
 Six-speed shifter with push-down reverse gear allows you to quickly choose exactly the right gear.
 RPM/shift indicator LEDs integrate with racing game software to indicate when the user should shift gears.
 Realistic 11-Inch wheel with leather-wrapped rim provides a more comfortable, true-to-life racing experience for hours on end.
 Steel gas, brake, and clutch pedals deliver precise throttle, braking, and shifting control for heightened realism.</t>
  </si>
  <si>
    <t>https://www.amazon.com/Logitech-G-941-000045-Racing-Wheel/dp/B001NT9TK4</t>
  </si>
  <si>
    <t>1. 1 x Steering wheel
 2. 1 x Gas, brake, and clutch pedals
 3. 1 x Power supply</t>
  </si>
  <si>
    <t>3D Glasses</t>
  </si>
  <si>
    <t>VR Equipment</t>
  </si>
  <si>
    <t>Optoma</t>
  </si>
  <si>
    <t>The ZD301 3D glasses now offer an extended range of 3D refresh rates (96/100/120/144Hz) to provide compatibility with a greater range of 3D content. There is no need to select the correct refresh rate, as the ZD301 will automatically sync. with the on screen image.
 Head of Product Management Justin Halls commented, “Optoma is committed to making big screen 3D home entertainment as simple as possible. Our latest 3D glasses are fully rechargeable, avoiding the need for a supply of replacement batteries. We’ve included intelligent syncing and battery saving technology; we’ve even made them lighter. The only thing you’ll be aware of is the amazing 3D content being provided by your projector. ”
 Each pair of 3D glasses is supplied with a USB cable for charging by any USB power source and a soft carrying bag to protect them. Spectacle wearers will find that the ZD301 3D glasses fit comfortably over most prescription glasses.</t>
  </si>
  <si>
    <t xml:space="preserve">
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t>
  </si>
  <si>
    <t>https://www.optoma.co.uk/uploads/manuals/zd101-m-en-gb.pdf</t>
  </si>
  <si>
    <t>Anaglyph 3D glasses</t>
  </si>
  <si>
    <t>100% Brand new high quality 3D glasses.
 Made of black plastic frame and red and cyan high quality resin lens. It is durable fashionable and cool.
 It is suitable for watching such stereo movies as The Adventures of Shark Boy and Lava Girl in 3D, Shrek 3D, Spy Kids 3D.etc.
 It could be used to view 3D print, magazines, comic books, TV ,Anaglyph photos on the internet and publications as well.</t>
  </si>
  <si>
    <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t>
  </si>
  <si>
    <t>Development Kit 2 (DK2)</t>
  </si>
  <si>
    <t>Oculus</t>
  </si>
  <si>
    <t>DK2</t>
  </si>
  <si>
    <t>The Oculus Rift Development Kit 2 is the latest development kit for the Oculus Rift with a low-persistence OLED display and low-latency positional head tracking.</t>
  </si>
  <si>
    <t>https://www.amazon.com/Oculus-Rift-Developers-Kit-Dk2/dp/B00F5CWD0I</t>
  </si>
  <si>
    <t>https://developer.oculus.com/blog/open-source-release-of-rift-dk2/</t>
  </si>
  <si>
    <t>1. 1 x Headset
 2. 2 x Lens
 3. 1 x Positional tracker 
 4. 1 x Positional tracker USB cable
 5. 1 x Positional tracker sync cable
 6. 1 x DVI to HDMI adapter
 7. 1 x Power Adapter</t>
  </si>
  <si>
    <t>Google Cardboard</t>
  </si>
  <si>
    <t>Google Cardboard
 Bring virtual reality to life with Google Cardboard. Using your smartphone and VR apps,¹ this quality viewer puts the world of VR right in your hands, affordably.</t>
  </si>
  <si>
    <t>https://www.amazon.com/Google-87002822-01-Official-Cardboard/dp/B01L92Z8D6/ref=sr_1_3?crid=BFU3CQ7Y0N7S&amp;keywords=Google%2BCardboard&amp;qid=1644300703&amp;sprefix=google%2Bcardboard%2Caps%2C369&amp;sr=8-3&amp;th=1</t>
  </si>
  <si>
    <t>HTC Vive Set</t>
  </si>
  <si>
    <t>HTC Vive</t>
  </si>
  <si>
    <t>Get started on your VR journey with titles that make the most of VIVE’s immersive room-scale technology.
Includes:
Headset
Basestation *2
Basestation Charger *2
Controller *2
Micro usb charger for controller *2
Link box with HDMI cable, USB cable and Charger *1
Earphones *1
Stand for basestation *2
Safety guide and warranty card</t>
  </si>
  <si>
    <t>https://www.vive.com/cn/product/vive/</t>
  </si>
  <si>
    <t>https://www.vive.com/hk/setup/</t>
  </si>
  <si>
    <t>1. 1 x Headset
 2. 2 x Controller
 3. 2 x Controller Charger
 4. 2 x Tracker
 5. 2 x Tracker Charger
 6. 2 x Tracker Charger Cable
 6. 1 x Connector Hub
 7. 1 x Hub Charger
 8. 1 x HDMI Cable
 9. 1 x USB Cable
 10. 1 x earphone</t>
  </si>
  <si>
    <t>HTC Vive Tracker 2018</t>
  </si>
  <si>
    <t>VIVE2PYV200</t>
  </si>
  <si>
    <t>GO BEYOND YOUR VR CONTROLLERS
VIVE Tracker brings any real-world object into your virtual world! Add it to specially-designed accessories to play your favorite games. Attach it to a camera and put yourself in your own mixed reality videos. The possibilities are endless!</t>
  </si>
  <si>
    <t>https://immersive-display.com/en/htc-vive-accessories/347-htc-vive-tracker.html</t>
  </si>
  <si>
    <t>https://dl.vive.com/Tracker/Guideline/HTC_Vive_Tracker(2018)_Developer+Guidelines_v1.0.pdf</t>
  </si>
  <si>
    <t>1. HTC Vive Tracker
 2. Dongle
 3. Dongle cradle(charger)
 4. USB Cable</t>
  </si>
  <si>
    <t>Oculus Quest</t>
  </si>
  <si>
    <t>64GB</t>
  </si>
  <si>
    <t>Oculus Quest is our first all-in-one gaming system built for virtual reality. Now you can play almost anywhere with just a VR headset and controllers.</t>
  </si>
  <si>
    <t>https://www.oculus.com/quest/</t>
  </si>
  <si>
    <t>https://www.meta.com/help/quest/</t>
  </si>
  <si>
    <t>1. 1 x Oculus Quest
 2. 1 x USB Cable
 3. 1 x Charger
 4. 2 x Controllers</t>
  </si>
  <si>
    <t>Oculus Quest 2</t>
  </si>
  <si>
    <t>POWERED BY FACEBOOK
 Quest 2 requires your Facebook account to login, making it easy to meet up with friends in VR and discover communities around the world. You can explore as yourself or pick a new name by creating a unique VR profile.</t>
  </si>
  <si>
    <t>https://www.oculus.com/quest-2/</t>
  </si>
  <si>
    <t>https://www.meta.com/help/quest/198156932031556/</t>
  </si>
  <si>
    <t>1. 1 x Oculus Quest 2
 2. 1 x USB Cable
 3. 1 x Charger
 4. 2 x Controllers</t>
  </si>
  <si>
    <t>SVPRO 3D Camera VR Camera</t>
  </si>
  <si>
    <t>SVPRO</t>
  </si>
  <si>
    <t>Color:Sliver
This is a 3D VR camera which can be used to record 3d video (short for:VR camera). It can capture dual 720p 3D video, just need to connect it into Android phone, you can record 3d video any time any where, it can achieves 3D visual effect through 3D glasses. You can feel be personally on the scene.
Application scenarios: parties, performance, play, parent-child activities, baby teaching and sports etc.
Virtual reality Camera Specification:
Meterial : Titanium
Video quality : 2560 * 720(double 720P)
Video Format : MP4
Image View Angle : 100°
Recording duration : 20 min/pcs
Total power consumption : 1.2W
Working temperature : -10~70
Size : 92 * 20 * 20
Weight : 50g
Include: VR Camera; 2 Cables(micro &amp; apple); VR Glasses; Gamepad</t>
  </si>
  <si>
    <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t>
  </si>
  <si>
    <t>http://elp-svpro.blogspot.com/</t>
  </si>
  <si>
    <t>1.VR Camera
 2. Micro USB to Type-c Cable
 3.Micro USB to Micro USB Cable
 4.Mini Gamepad
 5.VR Glasses</t>
  </si>
  <si>
    <t>Samsung HMD Odyssey</t>
  </si>
  <si>
    <t>HMD Odyssey</t>
  </si>
  <si>
    <t>Premium built in AKG headphones won’t shake loose during gameplay. With rich 360 degree spatial sound, you can hear when someone’s sneaking up on you and detect clues about what’s around you.
 Any mixed reality badge headset is compatible. Any of the windows mixed reality badged motion controllers are compatible. PC compatible game pad or mouse/ keyboard will work too.The only mixed reality headset to Feature an integrated microphone array. Built directly into the headset, the array reduces noise so you can communicate clearly and interact with Cortana
 Imagine the Thrill of VR combined with a phenomenal sense of presence. With Windows mixed reality, you can Escape to a world of immersive, exhilarating experiences
 Windows Mixed Reality requires a compatible Windows 10 PC and headset, plus the Windows 10 Fall Creators Update</t>
  </si>
  <si>
    <t>https://www.amazon.com/Samsung-Odyssey-Wireless-Controllers-XE800ZAA-HC1US/dp/B078K2S122</t>
  </si>
  <si>
    <t>https://www.samsung.com/us/support/computing/hmd/hmd-odyssey/hmd-odyssey-mixed-reality/</t>
  </si>
  <si>
    <t>1. 1 x Headset
 2. 2 x Controller</t>
  </si>
  <si>
    <t>VR Glasses (Google Daydream)</t>
  </si>
  <si>
    <t>Google Daydream</t>
  </si>
  <si>
    <t>GA00204-US</t>
  </si>
  <si>
    <t>Description
Dream with your eyes open. Watch panoramic videos, play multiplayer games or discover exciting new locations in fictional worlds. Swing a bat, shoot a three–pointer or pilot a helicopter using the included controller. With the Google Daydream View, you’re thrown right into the center of the action.
Setup made simple.
Get VR–ready in no time. Start things up just by inserting your Daydream–ready smartphone.
Share your virtual world.
Show off your VR experiences with friends and family. Stream the Daydream View to your TV using Chromecast and bring others along for the ride.
Works with a variety of Daydream–ready phones.
Experience the benefits of the Daydream View with your choice of compatible phone, including the Pixel 1, Pixel 2, Samsung S8/S8+/Note 8, LG V30 and Moto Z2.
Fresh fabric lineup to match your style.
Stay comfortable during your adventures. The Daydream View’s face pad, top strap and thermal design keep you feeling fresh and cozy even during your extended VR sessions.</t>
  </si>
  <si>
    <t>https://www.amazon.com/Google-Daydream-View-Headset-Slate/dp/B01N634P7O</t>
  </si>
  <si>
    <t>https://vr.google.com/daydream/
https://vr.fandom.com/wiki/Google_Daydream_Troubleshooting?utm_source=chatgpt.com</t>
  </si>
  <si>
    <t>VR Glasses (Qilive)</t>
  </si>
  <si>
    <t>Qilive</t>
  </si>
  <si>
    <t>MA-2726H (885563)</t>
  </si>
  <si>
    <t>Brand QILIVE
Model MA-2726H compatible
Smartphone, display from 4.3 inches to 5.7 inches
Adjustable focal length
Support for VR applications
Ultra-comfortable design of soft foam</t>
  </si>
  <si>
    <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t>
  </si>
  <si>
    <t>https://www.auchan.ro/store/Casca-VR-Qilive-Q-4815-cu-telecomanda/p/644441
https://www.youtube.com/watch?v=z4dhKMVaN7g</t>
  </si>
  <si>
    <t xml:space="preserve">VR Glasses (Samsung Gear) </t>
  </si>
  <si>
    <t>Samsung Gear</t>
  </si>
  <si>
    <t>Wear it with ease and comfort
It's easy to get lost in the world of virtual reality because the Gear VR is engineered to feel lighter.
Strap in for the ride
While you're journeying through uncharted lands, the strap keeps the Gear VR securely on and the foam cushioning helps prevent too much light from seeping in.
A fitting design
If you want to spend hours with your Gear VR, you can: the Gear VR is engineered with your comfort in mind and is designed to feel comfortable when you’re wearing it.
Control comes naturally
Use the Gear VR controller as a remote control to navigate your virtual reality with ease or use it as a gamepad complete with trigger to win battles. The controller is designed to be used naturally with one hand.
Compatibility
Galaxy Note9*, S9, S9+, Note8, S8, S8+, S7, S7 edge, Note5, S6 edge+, S6, S6 edge, A8 Star, A8, A8+
*Galaxy Note9 is compatible with Gear VR model number SM-R325NZVC*** only.</t>
  </si>
  <si>
    <t>https://www.samsung.com/us/mobile/virtual-reality/gear-vr/gear-vr-with-controller-sm-r324nzaaxar/</t>
  </si>
  <si>
    <t>https://www.samsung.com/global/galaxy/gear-vr/</t>
  </si>
  <si>
    <t>Magic Leap One Creator Edition</t>
  </si>
  <si>
    <t>Magic Leap</t>
  </si>
  <si>
    <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t>
  </si>
  <si>
    <t>https://ml1-developer.magicleap.com/en-us/home</t>
  </si>
  <si>
    <t>1. Magic Leap*1
2. Controller*1</t>
  </si>
  <si>
    <t>Small VR Glasses</t>
  </si>
  <si>
    <t>Cable for Oculus Quest</t>
  </si>
  <si>
    <t>Bodro</t>
  </si>
  <si>
    <t>3m</t>
  </si>
  <si>
    <t>3m link cable usb3.2 USB to Type-c</t>
  </si>
  <si>
    <t>https://www.amazon.com/Oculus-Virtual-Reality-Headset-Cable-Gaming/dp/B081SHD773</t>
  </si>
  <si>
    <t>Oculus Quest 3</t>
  </si>
  <si>
    <t>Meta</t>
  </si>
  <si>
    <t>Dive into extraordinary experiences with a mixed reality headset that transforms your home into an exciting new playground, where virtual elements blend into your actual surroundings.
It’s the most powerful Quest yet*, featuring next-level performance with more than double the graphic processing power of Quest 2. (*Based on the graphic performance of the Snapdragon XR2 Gen 2 vs Meta Quest 2.)
Experience more immersion with dazzling visuals with the 4K+ Infinite Display (a nearly 30% leap in resolution from Quest 2) and rich 3D audio with enhanced sound clarity, bass performance and a 40% louder volume range than Quest 2
Reach out and touch virtual worlds with Touch Plus controllers that give you fine-tuned precision, realistic sensations and more intuitive interactions. You can even navigate without controllers with Direct Touch that follows your gestures, so you can use just your hands to find your way.
Explore the world’s best library of 500+ immersive apps and find your favorite content across gaming, fitness, wellness, entertainment, social experiences and more.
Get up to 2.2 hours of usage on average with the option to extend your battery life further with Battery Saver mode. Use the included 18W power adapter to fully charge your headset.* (*Battery life is dependent on various factors such as device settings, usage, age of battery, Bluetooth usage, and wireless conditions.)
Play what you love longer with maximum comfort. Personalize your fit with added customization and a redesigned slimmer profile compared to Quest 2.</t>
  </si>
  <si>
    <t>https://www.meta.com/quest/quest-3/</t>
  </si>
  <si>
    <t>https://item.jd.com/10088116203523.html</t>
  </si>
  <si>
    <t>1. 1 x Headset
2. 2 x Controller
3. 1 x Charger
4. 1 x Type-c Cable</t>
  </si>
  <si>
    <t>Apple TV 4K - British Plug</t>
  </si>
  <si>
    <t>TVs</t>
  </si>
  <si>
    <t>TV 4K</t>
  </si>
  <si>
    <t>4K</t>
  </si>
  <si>
    <t>Apple TV 4K lets you watch movies and shows in amazing 4K HDR — and now it completes the picture with immersive sound from Dolby Atmos. It streams your favorite channels live. Has great content from apps like Amazon Prime Video, Netflix, ViuTV, and Viki.
Components:
Apple TV 4K
Apple TV Remote
Power cord
Lightning to USB cable</t>
  </si>
  <si>
    <t>https://www.apple.com/hk/shop/buy-tv/apple-tv-4k</t>
  </si>
  <si>
    <t>https://www.apple.com/hk/en/apple-tv-4k/</t>
  </si>
  <si>
    <t>1. 1 x Apple TV
 2. 1 x Remote controller
 3. 1 x USB Cable
 4. 1 x Power Cable</t>
  </si>
  <si>
    <t>DXOP Portable Screen</t>
  </si>
  <si>
    <t>Screen</t>
  </si>
  <si>
    <t>H1010</t>
  </si>
  <si>
    <t>Same screen with mobile phone.
 1280*800
 10 inch
 Port: HDMI/VGA/AV/USB/earphone</t>
  </si>
  <si>
    <t>https://item.taobao.com/item.htm?spm=a1z10.1-c.w4004-4233648214.2.51427bc2f5SbrB&amp;id=587709899651</t>
  </si>
  <si>
    <t>1. 1 x Screen
 2. 1 x Power Adapter
 3. 1 x HDMI Cable</t>
  </si>
  <si>
    <t>Digital Photo Frame</t>
  </si>
  <si>
    <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t>
  </si>
  <si>
    <t>1. 1 x Digital Frame
 2. 1 x Power Adapter
 3. 1 x Remote Controller</t>
  </si>
  <si>
    <t>Green Screen</t>
  </si>
  <si>
    <t>Green Screen *1</t>
  </si>
  <si>
    <t>https://detail.tmall.com/item.htm?id=44072276884&amp;tracelogww=ltckbburl&amp;skuId=82167134149</t>
  </si>
  <si>
    <t>Green Screen Clip</t>
  </si>
  <si>
    <t>These spring clamps are perfect to hang your backgrounds onto your support system or clamp lights to stands.
Heavy duty metal construction with rubber pads keeps things extra secure and damage-free.
4 1/4" long with 3" wide pads, Opens to 2", Tempered steel springs, strong gripping action.
Rubber End Grips keeping things extra secure
Max opening 2"</t>
  </si>
  <si>
    <t>https://www.amazon.com/Neewer-10-Pack-Backdrops-Backgrounds-Woodworking/dp/B00KFW2TJS/ref=sr_1_17?s=electronics&amp;ie=UTF8&amp;qid=1533263030&amp;sr=1-17&amp;keywords=green+screen+clamps</t>
  </si>
  <si>
    <t>Green Screen Kit</t>
  </si>
  <si>
    <t xml:space="preserve">
Stands*2
Green Screen*1
Clips*2
Rod *1
Case*1</t>
  </si>
  <si>
    <t>https://www.amazon.com/Photography-Backdrop-Continuous-Chromakey-Background/dp/B075VM76MV/ref=sr_1_6?s=electronics&amp;ie=UTF8&amp;qid=1534130353&amp;sr=1-6&amp;keywords=green+screen+clamps&amp;dpID=51xrBHRCjtL&amp;preST=_SY300_QL70_&amp;dpSrc=srch</t>
  </si>
  <si>
    <t>https://www.adobe.com/creativecloud/video/discover/how-to-use-green-screen.html</t>
  </si>
  <si>
    <t>Monitor (Asus)</t>
  </si>
  <si>
    <t>Asus</t>
  </si>
  <si>
    <t>PB238Q</t>
  </si>
  <si>
    <t>Equipped IPS panel with 100% sRGB coverge and 178°(H)/178°(V) wide viewing angle minimizes color shift from any angle of view
80,000,000:1 ASUS Smart Contrast Ratio delivers the darkest blacks and brightest whites - delivering lifelike images
Exclusive QuickFit Virtual Scale provides real-size document, photo and grid mode views prior to printing, what you see is what you get
Ergonomic design for tilt, pivot, swivel and height adjustments ensure a comfortable viewing experience</t>
  </si>
  <si>
    <t>https://www.amazon.com/ASUS-PB238Q-1920x1080-DisplayPort-Monitor/dp/B00906GBBC</t>
  </si>
  <si>
    <t>https://www.asus.com/us/Commercial-Monitors/PB238Q/overview/</t>
  </si>
  <si>
    <t>Monitor (Dell Ultrasharp 24)</t>
  </si>
  <si>
    <t>U2414H</t>
  </si>
  <si>
    <t>The world’s thinnest display border
See your work in its best light on the Dell UltraSharp 24 Monitor – U2414H. Its upscale design features an amazingly thin 6.05mm border* around a 23.8" Full HD display that delivers impeccable images. 
With this incredible clarity across an ultra-wide 178-degree viewing angle comes the ability to pivot left-and right up to 90 degrees, so you can create a multiple screen arrangement with near-continual imagery between two or more monitors.
Full HD resolution and ultra-wide viewing angle for crisp, clear viewing quality at virtually any angle
Carefully color calibrated at the factory, the Dell™ UltraSharp 24 Monitor – U2414H features more than 96-percent sRGB color space for impressive color from the moment you set it up.
Great detail with a broad range of 16.77 million colors covering 96% sRGB</t>
  </si>
  <si>
    <t>https://www.newegg.com/Product/Product.aspx?Item=N82E16824260174</t>
  </si>
  <si>
    <t>https://www.dell.com/en-us/work/shop/cty/dell-24-ultrasharp-monitor-u2414h/spd/dell-u2414h</t>
  </si>
  <si>
    <t>Monitor (Dell 21.5'')</t>
  </si>
  <si>
    <t>E2214H</t>
  </si>
  <si>
    <t>e2214hb</t>
  </si>
  <si>
    <t>A brilliant, clear 21.5” display with environmentally conscious design and rigorous testing for reliability.
Essential features: High-resolution widescreen 21.5" display has the features you need to help boost productivity.
Outstanding quality: Rigorous testing and process-quality monitoring help ensure long-term performance reliability.
Environment-conscious: Built to comply with the latest environmental and regulatory standards.</t>
  </si>
  <si>
    <t>https://www.amazon.com/Dell-E2214H-21-5-Inch-LED-Lit-Monitor/dp/B00FE8MKT2</t>
  </si>
  <si>
    <t xml:space="preserve">
https://www1.la.dell.com/bs/en/corp/peripherals/dell-e2214h/pd.aspx?refid=dell-e2214h&amp;s=corp</t>
  </si>
  <si>
    <t>Monitor(Benq)</t>
  </si>
  <si>
    <t>Benq</t>
  </si>
  <si>
    <t>GL2450-B</t>
  </si>
  <si>
    <t>https://www.amazon.in/BenQ-GL2450-Inch-LED-Monitor/dp/B009ZPH590</t>
  </si>
  <si>
    <t>https://esupportdownload.benq.com/esupport/LCD%20Monitor/UserManual/GL2450/UM_EN.pdf</t>
  </si>
  <si>
    <t>Monitor(Samsung)</t>
  </si>
  <si>
    <t>S27A350H</t>
  </si>
  <si>
    <t>Ultra-Slim Design
 Breakthrough Picture Quality with LED Technology
 Save up to 40% Energy
 HDMI Connectivity
 Perfect from Every Angle with MagicAngle</t>
  </si>
  <si>
    <t>https://www.amazon.com/samsung-s27a350h-27inch-class-led-monitor-black/dp/B004QNHNWK/</t>
  </si>
  <si>
    <t>https://org.downloadcenter.samsung.com/downloadfile/ContentsFile.aspx?CDSite=US&amp;CttFileID=4021785&amp;CDCttType=UM&amp;ModelType=C&amp;ModelName=LS27A350HS/ZA&amp;VPath=UM/201105/20110517184344141/BN59-01128A-05Eng.pdf</t>
  </si>
  <si>
    <t>Monitor(Sony)</t>
  </si>
  <si>
    <t>MFM-HT95</t>
  </si>
  <si>
    <t>Size: 19 inch
 Resolution: 1,280 x 1,024
 Input Port: DVI, RCA</t>
  </si>
  <si>
    <t>https://www.amazon.com/sony-mfmht95-19lcd-monitor-with-tv-tuner-silver/dp/B0007SM8QE/</t>
  </si>
  <si>
    <t>https://www.sony.com.hk/en/electronics/support/accessories-personal-computer-accessories/mfm-ht95</t>
  </si>
  <si>
    <t>Portable TV</t>
  </si>
  <si>
    <t>HDR Technology
Through the HDR quality display technology to restore the original HDR brightness signal, allowing users enjoy more colour range and real-life visual realm.</t>
  </si>
  <si>
    <t>White Screen</t>
  </si>
  <si>
    <t>3M*3M</t>
  </si>
  <si>
    <t>https://www.amazon.com/-/zh/dp/B08CDDGHHX/ref=sr_1_11?currency=USD&amp;dchild=1&amp;keywords=backdrop&amp;language=zh_CN&amp;pd_rd_r=b59511cb-bd0e-4a20-b616-4b64d9b3b42a&amp;pd_rd_w=KmShe&amp;pd_rd_wg=fGCK7&amp;pf_rd_p=4fa0e97a-13a4-491b-a127-133a554b4da3&amp;pf_rd_r=M5FG9S0DP9K86BS4CNMN&amp;qid=1614909646&amp;sr=8-11</t>
  </si>
  <si>
    <t>Monitor (Dell 27'')</t>
  </si>
  <si>
    <t>Dell U2722DX</t>
  </si>
  <si>
    <t>Size: 27 inch
 Resolution: 2560x1440
 Input Port: HDMI,DP</t>
  </si>
  <si>
    <t>https://www.amazon.com/Dell-U2722D-UltraSharp-Comfortview-Platinum/dp/B0954Q2B9N</t>
  </si>
  <si>
    <t>https://www.dell.com/support/home/en-hk/product-support/product/dell-u2722dx-monitor/docs</t>
  </si>
  <si>
    <t>iPad Pro</t>
  </si>
  <si>
    <t>MNXU3CH/A</t>
  </si>
  <si>
    <t>12.9-inch iPad Pro Wi-Fi 512GB - Space Gray</t>
  </si>
  <si>
    <t>https://www.apple.com/hk/en/ipad-pro/</t>
  </si>
  <si>
    <t>1. iPad
 2. Charger
 3. Charging Cable</t>
  </si>
  <si>
    <t>Monitor(HP)</t>
  </si>
  <si>
    <t>HP</t>
  </si>
  <si>
    <t>2311x</t>
  </si>
  <si>
    <t>Monitor (iMac)</t>
  </si>
  <si>
    <t xml:space="preserve">
iMac Pro</t>
  </si>
  <si>
    <t>Power to the pro.
Pros love iMac. So we created one just for you. It’s packed with the most powerful graphics and processors ever in a Mac, along with the most advanced storage, memory, and I/O — all behind a breathtaking Retina 5K display in a sleek, all-in-one design. For everyone from photographers to video editors to 3D animators to musicians to software developers to scientists, iMac Pro is ready to turn your biggest ideas into your greatest work.</t>
  </si>
  <si>
    <t xml:space="preserve">
https://www.apple.com/hk/shop/buy-mac/imac-pro</t>
  </si>
  <si>
    <t xml:space="preserve">
https://www.apple.com/hk/en/imac-pro/</t>
  </si>
  <si>
    <t>Mi Box</t>
  </si>
  <si>
    <t>Tvs</t>
  </si>
  <si>
    <t>""Made of durable plastic material, lightweight
 The measuring jug has a handle, convenient to use""</t>
  </si>
  <si>
    <t>https://www.mi.com/global/product/mi-box-s/</t>
  </si>
  <si>
    <t>1. 1 x Mi Box
 2. 1 x Power Adapter
 3. 1 x Remote Controller</t>
  </si>
  <si>
    <t>ASUS ZenBeam S2 Portable LED Projector</t>
  </si>
  <si>
    <t>Projectors</t>
  </si>
  <si>
    <t>S2</t>
  </si>
  <si>
    <t>Resolution: 1280 x 720 (HD)
 Distance: 1.5m~3m
 Size: 60""~120""
 Input Port: HDMI, Type-c
 Brightness: 500 ANSI
 3D Support
 Battery Life: 3.5 Hours</t>
  </si>
  <si>
    <t>https://www.amazon.com/ASUS-ZenBeam-S2-Portable-Projector/dp/B07QL3VHDV</t>
  </si>
  <si>
    <t>https://www.asus.com/Projectors/ASUS-ZenBeam-S2/</t>
  </si>
  <si>
    <t>1. 1 x Projector
 2. 1 x HDMI Cable
 3. 1 x Power Adapter</t>
  </si>
  <si>
    <t>BenQ Projector</t>
  </si>
  <si>
    <t>BenQ</t>
  </si>
  <si>
    <t xml:space="preserve">1.W1080ST+
2.MH520H
3.MH520H
4.TH671ST
5.TH671ST
6.TH671ST
7.W1210ST
8.W1210ST
</t>
  </si>
  <si>
    <t>W1080ST/MH520H</t>
  </si>
  <si>
    <t>HDTV Compatibility: 480i, 480p, 576i, 567p, 720p, 1080i, 1080p
Picture Modes: Dynamic, Standard, Cinema, 3D, User 1, User 2, User 3
Showcase Full-HD content in sharp, 1080P HD and enjoy Blu-ray, video games and HD broadcasting in beautiful, high-contrast quality without downscaling or compression
SmartEco Mode cleverly adjusts the lamp power to maximize power saving by delivering the best contrast and brightness performance using only as much light as needed
Eco Blank mode allows you to cut the lamp's power consumption by 70% while you pause your activity</t>
  </si>
  <si>
    <t>https://www.amazon.com/BenQ-W1080ST-1080p-Theater-Projector/dp/B00B11C6HW</t>
  </si>
  <si>
    <t>https://www.benq.com/en-us/support/downloads-faq/products/projector/w1080st/manual.html</t>
  </si>
  <si>
    <t>1. 1 x Projector
 2. 1 x Power Cable</t>
  </si>
  <si>
    <t>DLP Smart Projector</t>
  </si>
  <si>
    <t>DLP</t>
  </si>
  <si>
    <t>RD-602</t>
  </si>
  <si>
    <t>Model No. RD602, Projection Technology: DLP, Wireless:- Android 4.4, WIFI, Bluetooth 4.0, Airplay, Miracast, DLNA, RAM:1GB, ROM: 8GB, Resolution:- Native Resolution:1280 x 800:: Support: 1920 x 1080, Brightness:-2400 Lumens, Contrast Ratio:- 2000:1, Projection Distance:- 0.5 – 7m, Projection size:- 20inch – 200inch, Input:- HDMI//USB/3.5mm Audio/Android 4.4/ Bluetooth/ RJ45/TF Card, Keystone correction:- Correction Manual, Aspect Ratio:- 4:3/16:9, Lamp Power: 30w, Image Formats: JPG, JPEG, BMP, PNG, Video Formats: MPG, AV, MOV, MKV, MP4, 1080 P, Audio Formats: MP3, WMA, AAC, AC3, M4A, Power Supply: AC 100-240V 50 / 60Hz, Noise Level (dB): 30db.</t>
  </si>
  <si>
    <t>https://www.amazon.in/RD-602-Lumens-Android-Projector-Bluetooth/dp/B07CVH99HF</t>
  </si>
  <si>
    <t>http://www.gzrigal.com/en_productsread.asp?id=169</t>
  </si>
  <si>
    <t>1. 1 x Projector
 2. 1 x Power Adapter
 3. 1 x Remote Controller</t>
  </si>
  <si>
    <t>HD Pro Projector M220</t>
  </si>
  <si>
    <t>Miroir</t>
  </si>
  <si>
    <t>M220</t>
  </si>
  <si>
    <t>HD-Quality Projection
Small enough to easily fit inside your briefcase or bag, the Miroir HD Pro Projector M220 delivers cinema-quality HD projection for streaming, entertainment, and presentations wherever you go.
Texas Instrument’s DLP technology intuitively adjusts the projector’s brightness based on specific images and room light levels to conserve power and ensure superior image quality in every environment. Perfect for use in bright spaces, for medium-sized groups of 5-10, the Miroir HD Pro Projector M220 puts the power of a vivid 100” HD screen in the palm of your
hand – anywhere, anytime.
USB-C Connectivity
The Miroir HD Pro Projector M220 features the convenience of USB-C Video connectivity. Easily connect to your MacBook or any mobile device that supports USB-C video out for easy presentations, streaming, and image sharing – no HDMI cable required!
No Fuss Autofocus and Keystone Correction
No more uncomfortable fiddling and stressful adjusting to get the best picture. The Miroir HD Pro Projector M220 automatically adjusts for easy setup and no-fuss image quality. Auto focus
delivers crisp images every time, and keystone correction ensures that your projection will fit the wall perfectly. Simply set up the projector, and the auto-keystone function squares the image to the surface you’re protecting on removing any distortion
Components:
Sockets*3; HDMI cable*1; HDMI adapter*1; Type-C cable*1</t>
  </si>
  <si>
    <t>https://www.amazon.com/Miroir-Projector-M220-Rechargeable-Resolution/dp/B079Q83KRJ</t>
  </si>
  <si>
    <t>https://miroirusa.com/pages/hd-pro-projector-m220-m220a</t>
  </si>
  <si>
    <t>1. 1 x Projector
 2. 1 x HDMI Cable
 3. 1 x Power Cable
 4. 1 x Power Adapter</t>
  </si>
  <si>
    <t>Optoma GT1080H Projector</t>
  </si>
  <si>
    <t>GT1080H</t>
  </si>
  <si>
    <t>Resolution: 1920 x 1080
 Distance: 0.4~3.5 m
 Size:40~300""
 Input Port: HDMI, VGA
 Brightness: 3800 ANSI
 3D Support</t>
  </si>
  <si>
    <t>https://www.amazon.com/Optoma-GT1080HDR-Projector-Refresh-Response/dp/B07W62S2SJ?th=1</t>
  </si>
  <si>
    <t>https://www.usermanuals.au/optoma/gt1080/manual</t>
  </si>
  <si>
    <t>Optoma ML750 Projector</t>
  </si>
  <si>
    <t>ML750</t>
  </si>
  <si>
    <t>Ultra-compact LED projector
Incredibly light and small. Unbelievably powerful and bright
PC Free presentations with built-in Office Viewer.
Present directly from your mobile device – HDMI/MHL connectivity
Wireless presentation capability via optional BI-EXTBGN adapter
Powerful LED light source means no lamps to replace
Introducing the all new ML750 ultra-compact portable LED projector. Easily transportable between your home and office, this tiny projector weights less than 0.4kg and comes with a convenient carry bag. Watch HD movies, play video games or even present that winning presentation, the ML750 has everything you need to impress your audience.
Packed full of features the ML750 incorporates a media player, native office viewer and built-in speaker. Project without a laptop using the built-in memory, a microSD card slot, USB connection. Easily connect and display from a mobile or table device using MHL connectivity to play a game on a big screen, view business files, photos, videos or to just listen to music.
Using the latest “Lamp-free” technology for exceptional color fidelity, reliability and longevity, the Optoma LED ultra - compact portable projector is your perfect entertainment and business partner.</t>
  </si>
  <si>
    <t>https://www.amazon.com/Optoma-ML750-Portable-Projector-Enabled/dp/B00GGGQHG8?th=1</t>
  </si>
  <si>
    <t>https://www.optomausa.com/ContentStorage/Documents/817df37c-0ca1-4b75-9a66-b1d18609c1eb.pdf</t>
  </si>
  <si>
    <t>1. 1 x Projector
 2. 1 x VGA Cable
 3. 1 x Power Adapter</t>
  </si>
  <si>
    <t>Projector Ceiling Mount</t>
  </si>
  <si>
    <t>Z-603YD</t>
  </si>
  <si>
    <t>Subject parameter
model Z-603YD
colour white
Applicable brand projector
Applicable Model projector
product type Ceiling hanger
Size and weight 
Product size (length x width x height) mm 320*120*60
Product net weight (kg) 1.382
Hanging parameter Maximum load (kg) 8
Hanger material Cold rolled steel
packing list Product /1</t>
  </si>
  <si>
    <t>https://www.amazon.in/Maxicom-Heavy-Duty-Projector-Capacity/dp/B0758GZNWB/ref=lp_1388926031_1_1?s=electronics&amp;ie=UTF8&amp;qid=1574569795&amp;sr=1-1</t>
  </si>
  <si>
    <t>XGIMI Z6x Projector</t>
  </si>
  <si>
    <t>XGIMI</t>
  </si>
  <si>
    <t>Z6x</t>
  </si>
  <si>
    <t>Brightness: 550~750ANSI lumens, no fear during the day, turn on the light.
 Resolution (dpi): 1920x1080dpi, clear and delicate image quality.</t>
  </si>
  <si>
    <t>https://www.y5.hk/en/product/xgimi-z6x-projector/</t>
  </si>
  <si>
    <t>1. 1 x Projector
2. 1 x Power Adapter
3. 1 x Remote Controller</t>
  </si>
  <si>
    <t>Projector Ceiling Mount(Black Long)</t>
  </si>
  <si>
    <t>【Universal Projector Wall Mount Bracket】Newly Designed 3-In-1 retractable projector mounts from ceiling, including Flush Ceiling Installation; Telescoping Arm Ceiling Installation; Wall Installation. Compatible most projectors.</t>
  </si>
  <si>
    <t>https://www.amazon.com/Projector-Universal-Projection-Adjustable-Extendable/dp/B08HCJRBY9/ref=sr_1_5?c=ts&amp;keywords=Projector+Mounts&amp;qid=1697765619&amp;s=tv&amp;sr=1-5&amp;ts_id=10967521</t>
  </si>
  <si>
    <t>Benq Short-Thrown Projector</t>
  </si>
  <si>
    <t>SP2890</t>
  </si>
  <si>
    <t>https://detail.zol.com.cn/1318/1317419/param.shtml</t>
  </si>
  <si>
    <t>1. Projector*1
 2. Power Cable*1</t>
  </si>
  <si>
    <t>1 to 4 HDMI Splitter</t>
  </si>
  <si>
    <t>CM187</t>
  </si>
  <si>
    <t>Product description
Introduction 
Ugreen PID: 1x4 HDMI splitter is the perfect solution for duplicating or mirroring a single HDMI source on four HDMI displays simultaneously at resolution up to 2K x 4K. 
It supports all HDMI-enabled equipment, such as PC, Game, DVD players, satellite set-top boxes and all HDMI displays. 
Specification 
1.1x HDMI Input; 4x HDMI Outputs; 
2.Supported Audio: LPCM,Dolby-AC3, DTS7.1, DSD/Dolby TrueHD/DTS-HD master audio, essentially all available audio options are supported; 
3.Support resolution up to 4Kx2K@30Hz; 
4.Support 3D, HDCP Compliant; 
5.High quality zinc alloy case for excellent heat dissipation and anti-interference; 
6.5V power adapter included. 
Package Contents 
Ugreen 1x4 HDMI splitter x1pc 
5V/2A power adapter x1</t>
  </si>
  <si>
    <t>https://www.amazon.com/UGREEN-Splitter-Support-Compatible-Projector/dp/B09Y1594V7</t>
  </si>
  <si>
    <t>1. 1 x Splitter
 2. 1 x Power Adpater</t>
  </si>
  <si>
    <t>2 in 1 Mini HDMI and Micro HDMI Male to HDMI Female Adapter</t>
  </si>
  <si>
    <t>Please Note: This is Micro HDMI and Mini HDMI to HDMI.【Not Micro USB to HDMI】 Micro HDMI and Mini HDMI to HDMI adapter will help you to Stream Audio and Video From a tablet or camera through the Micro HDMI or Mini HDMI Port to Your HDTVs or Projectors with HDMI port. Play games on your big-screen HDTV or share high-definition video and digital audio together with your family and friends.
Micro HDMI and Mini HDMI to HDMI Adapter Support 1080P 60Hz Max, Audio Return Channel, and Ethernet Channel High Quality Cable. Delivers both high-definition video and uncompressed multichannel digital audio.
HDMI TYPE C and D Male to HDMI Female adapter helps you connect latest technology HD devices with HDMI connection ,compatible with Gopro Hero 3, Gopro Hero 3+, Gopro Hero 4 and Gopro Hero5 Hero 7 black, Motorola XT800, Sony XPERIA S (LT 26I), Microsoft surface XT 720, XT 800, XT 928, MT 810, MT 811, MT 701, MT 917, MB 860, HTC EVO, LG P990, LG P993, LG P999, Acer A500 W500, etc.
Pure copper conductor ensures reliable, high performance data transmission, and foil &amp; braid shielding to provide the unique quality.
Compact, Portable and Easy to Use: Quick and easy installation. No settings and no software required.</t>
  </si>
  <si>
    <t>https://www.amazon.eg/-/en/UGREEN-Micro-Female-Adapter-Supports/dp/B00S4JQTUO</t>
  </si>
  <si>
    <t>Apple USB-C Digital AV Multiport Adapter</t>
  </si>
  <si>
    <t>The USB-C Digital AV Multiport Adapter lets you connect your USB-C-enabled Mac or iPad Pro to an HDMI display, while also connecting a standard USB device and a USB-C charging cable.
 This adapter allows you to mirror your Mac display to your HDMI-enabled TV or display.
 3840x2160 at 60Hz on:
 iPad Pro 11-inch, iPad Pro 12.9-inch (3rd Generation), MacBook Pro (15-inch, 2017 and later), iMac (Retina 5K, 27-inch, 2017 and later), iMac (Retina 4K, 21.5-inch, 2017 and later), and iMac Pro (2018)
 1080p at 60Hz or UHD (3840 by 2160) at 30Hz on:
 MacBook Air (2018), MacBook Pro (13-inch, 2016 and later), MacBook Pro (15-inch, 2016), iMac (non-Retina, 21.5‑inch, 2017), and Mac mini (2018)
 Simply connect the adapter to a USB-C or Thunderbolt 3 (USB-C) port on your Mac or iPad Pro and then to your TV or projector via an HDMI cable (sold separately).
 Use the standard USB port to connect devices such as your flash drive or camera or a USB cable for syncing and charging your iOS devices. You can also connect a charging cable to the USB-C port to charge your Mac or iPad Pro.</t>
  </si>
  <si>
    <t>https://www.apple.com/shop/product/MUF82AM/A/usb-c-digital-av-multiport-adapter</t>
  </si>
  <si>
    <t>Apple USB-C VGA Multiport Adapter</t>
  </si>
  <si>
    <t>USB-C VGA Multiport Adapter</t>
  </si>
  <si>
    <t>The USB-C VGA Multiport Adapter lets you connect your USB-C or Thunderbolt 3 (USB-C) enabled Mac and iPad Pro to a VGA display, while also connecting a standard USB device and a USB-C charging cable.
 The USB-C VGA Multiport Adapter allows you to mirror your Mac or iPad Pro display to your VGA-enabled TV or display in up to 1080p HD. It also outputs video content like movies and captured video. Simply connect the adapter to a USB-C or Thunderbolt 3 (USB-C) port on your Mac or iPad and then to your TV or projector via a VGA cable (sold separately).
 Use the standard USB port to connect devices such as your flash drive or camera or a USB cable for syncing and charging your iPhone, iPad, or iPod. You can also connect a charging cable to the USB-C port to charge your Mac or iPad Pro.</t>
  </si>
  <si>
    <t>https://www.apple.com/shop/product/MJ1L2AM/A/usb-c-vga-multiport-adapter</t>
  </si>
  <si>
    <t>DisplayPort to HDMI Converter</t>
  </si>
  <si>
    <t>Support 4K Resolution
 Latches Designed Connector
 Video &amp; Audio Transfer</t>
  </si>
  <si>
    <t>https://www.amazon.com/UGREEN-Display-Port-HDMI-Adapter/dp/B08DNQGHWM</t>
  </si>
  <si>
    <t>https://cdn.shopify.com/s/files/1/0257/5246/9566/files/40363.pdf?v=1591095024</t>
  </si>
  <si>
    <t>HDMI Female to DVI Adapter</t>
  </si>
  <si>
    <t>Importer</t>
  </si>
  <si>
    <t>High Performance Connection Between HDMI and DVI Components / Cables Makes Hookup Easy!
HDMI, the hottest high-definition digital audio/video standard, is compatible with all digital video
This adaptor makes it easy to enjoy the ultra-high definition video HDMI delivers with HDMI to DVI a
Two different adaptors let you connect new HDMI-capable sources to existing DVI-capable displays and
With an advantage design and construction that include corrosion-resistant 24k gold contacts and sil</t>
  </si>
  <si>
    <t>https://www.amazon.com/Importer520-Plated-Female-DVI-D-Adapter/dp/B0035B4LJM?ref_=fsclp_pl_dp_1</t>
  </si>
  <si>
    <t>Maxtrox TripleHead2Go</t>
  </si>
  <si>
    <t>Maxtrox</t>
  </si>
  <si>
    <t>TripleHead2Go</t>
  </si>
  <si>
    <t>T2G-D3D-IF
 The Matrox TripleHead2Go Digital Edition external multi-display adapter adds up to three monitors to your laptop or desktop computer. It connects to the video output of your system and uses the system's existing GPU to provide high-quality, uncompressed graphics and video across all monitors. Ideal for professionals requiring more desktop space for maximum productivity and gamers wanting a totally immersive experience, this little black box lets you run different applications on each display or view one application across multiple monitors. Organize your workspace more efficiently, multi-task more comfortably and make fewer errors with a Matrox TripleHead2Go-powered multi-monitor setup.</t>
  </si>
  <si>
    <t>https://www.amazon.com/Matrox-Graphics-T2G-D3D-IF-TRIPLEHEAD2GO-DIGITAL/dp/B00187M1C4</t>
  </si>
  <si>
    <t>https://www.matrox.com/en/video/products/gxm/triplehead2go-series/digital-edition</t>
  </si>
  <si>
    <t>1. 1 x TripleHead2Go
 2. 1 x Displayport Cable
 3. 1 x Displayport to Mini Dp Cable
 4. 1 x Power Cable</t>
  </si>
  <si>
    <t>Moshi Mini DisplayPort to HDMI Adapter</t>
  </si>
  <si>
    <t>Moshi</t>
  </si>
  <si>
    <t xml:space="preserve">Connect your Mac to any HDMI TV or Monitor using this Mini DisplayPort to HDMI Adapter. Supports both Full HD (1080P) and Ultra HD (4K) displays.
</t>
  </si>
  <si>
    <t>https://www.amazon.com/Moshi-Mini-DisplayPort-Adapter-Ready/dp/B00JVLVKSK</t>
  </si>
  <si>
    <t>Three-in-one digital audio-video cable</t>
  </si>
  <si>
    <t>诺美达</t>
  </si>
  <si>
    <t>This product is a 3-in-1 digital audio-video cable, which can be used together with the Phone and Pad equipped with lightning, micro USB or type-c interface. Through the multifunctional digital audio-video converter, you can display the app, presentation, web page, slide show and other contents on the screen of your device in 2K format on TV, display screen, projector or other compatible display screen equipped with HDMI or VGA ports.</t>
  </si>
  <si>
    <t>https://www.amazon.in/CARE-Converter-Adapter-Universal-Android/dp/B0BTMHRDJW</t>
  </si>
  <si>
    <t>Type-c to HDMI Adapter</t>
  </si>
  <si>
    <t>USB 3.1 Type-C to HDMI Adapter
USB C to HDMI Adapter 4K 60HZ USB Type C Thunderbolt 3 Converter for Apple Macbook Pro, Samsung S9 S8 Plus Note 8, iMac, Google Chromebook Pixel, LG G5 V30 V20, Dell XPS 15 13, Yoga 900.</t>
  </si>
  <si>
    <t>https://www.amazon.com/UGREEN-Adapter-Aluminum-Thunderbolt-Converter/dp/B07X25ZR56</t>
  </si>
  <si>
    <t>Type-c to VGA Adapter</t>
  </si>
  <si>
    <t>Aluminum USB C to VGA Adapter Type C Thunderbolt 3 Adapter for Macbook Pro 2017 2016
UGREEN USB C to VGA Adapter, Aluminum Type C Thunderbolt 3 Adapter for Macbook Pro 2017 2016, New MackBook 2016, Dell XPS 15 13, HP Spectre Envy, Google PixelBook, Lenovo, ASUS, Samsung S9 S8 Note8, etc.</t>
  </si>
  <si>
    <t>https://www.amazon.com.au/UGREEN-Thunderbolt-Compatible-MackBook-PixelBook/dp/B07C3PZBNV</t>
  </si>
  <si>
    <t>VGA Cable</t>
  </si>
  <si>
    <t>he compact-designed portable Moread HDMI to VGA adapter connects a computer, desktop, laptop, or other devices with HDMI port to a monitor, projector, HDTV, or other devices with VGA port; Tuck this lightweight gadget into your bag or pocket to do a business presentation with your laptop and projector, or extend your desktop screen to a monitor or TV; A VGA cable is required (sold separately)</t>
  </si>
  <si>
    <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t>
  </si>
  <si>
    <t>VGA Female to HDMI Male Adaptor</t>
  </si>
  <si>
    <t>""""""VGA to HDMI adapter offers you a convenient way to connect PC, laptop with VGA interface to display such as projector, monitor, HDTV and etc with HDMI interface via a HDMI cable(NOT include the HDMI cable)
 Supports Video and Audio Synchronously: Audio works via the USB connector, no need to connect any audio cable;
 Supports 1080P/60Hz: HDMI output supports resolution up to 1920 x 1080/60Hz, supports 24-bit; VGA input supports resolution up to 1920x1200;
 2 in 1 USB: Function 1: audio output; Function 2: providing power for device, no extra power adapter needed;
 Wide Compatibility: Compatible with all input devices that equipped with VGA port, and compatible with all output devices that equipped with HDMI port; compatible with Windows system.""""""</t>
  </si>
  <si>
    <t>https://www.amazon.com/UGREEN-Adapter-Converter-Raspberry-Digital/dp/B01GFMW91E</t>
  </si>
  <si>
    <t>Multi Function Audio Adapter</t>
  </si>
  <si>
    <t>biaze</t>
  </si>
  <si>
    <t>【Multi-interface Input】HDMI ARC (choose the 'A' switch), Toslink (optical,SPDIF) (choose the 'T' switch), Coaxial (choose the 'C' switch). Just choose the right switch position (do not forget to choose PCM if used on the TV).
 【Multi-Interface Output】Supports almost all audio outputs, such as Toslink (Optical,SPDIF), 3.5mm audio jack, stereo R / L port, coaxial (these ports can work simultaneously).
 【ARC HDMI Function】This product supports HDMI ARC. If your TV has the HDMI ARC function, all you need is an HDMI cable that supports ARC function, to create your home theater.
 【Supports Audio Format】DTS (Toslink Output) / Dolby-AC3 (Toslink Output) / DSD / LPCM. Supports sampling rates including 32 KHz, 44.1 KHz, 48 KHz, 96 KHz, and 192 KHz.
 【Easy to Install and Easy to Use】Widely used for PS3, PS4, Sky, Blu-ray player, HD DVD, HDTV, sound bar, amplifier, speaker, home theater systems, AV amplifiers, etc. Perfect Audio Converter DAC Converter Converter and HDMI ARC for audio output soundbar, amplifier, speakers or headphones.</t>
  </si>
  <si>
    <t>https://www.amazon.com/Multi-Function-Converter-Tiancai-Multi-Ports-Simultaneously/dp/B07VM3YQN2</t>
  </si>
  <si>
    <t>1. Adapter
 2. Power Cable</t>
  </si>
  <si>
    <t>UGreen HDMI Wireless Extender</t>
  </si>
  <si>
    <t>UGREEN HDMI Wireless Extender 50 Meter Video Transmitter &amp; Receiver 5GHz Wireless HDMI Dongle for TV PC PS5/4 HDMI VGA Extender</t>
  </si>
  <si>
    <t>https://www.aliexpress.us/item/3256804234732916.html?gatewayAdapt=glo2usa4itemAdapt</t>
  </si>
  <si>
    <t>1. 1 x Receiver
2. 1 x Transmitter
3.1 x HDMI Cable
4. 2 x Type-c Cable
5. 1 x Audio Cable</t>
  </si>
  <si>
    <t>Unnlink HDMI Wireless Extender</t>
  </si>
  <si>
    <t>Unnlink</t>
  </si>
  <si>
    <t>Unnlink 30M HDMI Wireless Transmitter Receiver Extender Camera Laptop PC to TV Mirror Adapter 1080P 60Hz</t>
  </si>
  <si>
    <t>https://www.aliexpress.us/item/3256806012861191.html?src=google&amp;gatewayAdapt=glo2usa</t>
  </si>
  <si>
    <t>1. 1 x Receiver
2. 1 x Transmitter</t>
  </si>
  <si>
    <t>DVI Cable</t>
  </si>
  <si>
    <t>WHAT IS DVI ?
DVI stands for (D)igital (V)ideo (I)nterface.DVI is a popular form of video interface technology made to maximize the quality of flat panel LCD monitors and modern video graphics cards. It was a replacement for the short-lived P&amp;D Plug &amp; Display standard, and a step up from the digital-only DFP format for older flat panels. DVI cables are very popular with video card manufacturers, and most cards nowadays include one or two DVI output ports.
In addition to being used as the standard computer interface, the DVI standard was, for a short while, the digital transfer method of choice for HDTVs and other high-end video displays for TV, movies, and DVDs. Likewise, even a few top-end DVD players have featured DVI outputs in addition to the high-quality analog Component Video. The digital market has now settled on the HDMI interface for high-definition media delivery, with DVI being more exclusive to the computer market.</t>
  </si>
  <si>
    <t>https://www.amazon.com/AmazonBasics-DVI-Cable-Feet-Meters/dp/B00IHMFIBY/ref=sr_1_2?s=aht&amp;ie=UTF8&amp;qid=1488959736&amp;sr=1-2</t>
  </si>
  <si>
    <t>https://www.datapro.net/techinfo/dvi_info.html</t>
  </si>
  <si>
    <t>Displayport Cable</t>
  </si>
  <si>
    <t>Easily connect a DisplayPort-equipped desktop or laptop to an HD monitor or projector with DisplayPort input using this cable.</t>
  </si>
  <si>
    <t>https://www.amazon.com/AmazonBasics-DisplayPort-Cable-Feet/dp/B01J8S6X2I</t>
  </si>
  <si>
    <t>HDMI Cable</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</si>
  <si>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</si>
  <si>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https://www.amazon.com/gp/product/B014I8SSD0/ref=s9_acsd_top_hd_bw_bDhgnr_c_x_1_w?pf_rd_m=ATVPDKIKX0DER&amp;pf_rd_s=merchandised-search-3&amp;pf_rd_r=GBZKW6E075WF4XGNYENG&amp;pf_rd_t=101&amp;pf_rd_p=98faddc5-d483-59ca-917e-68e7784abb93&amp;pf_rd_i=202505011</t>
  </si>
  <si>
    <t>HDMI extension cable</t>
  </si>
  <si>
    <t>UGREEN HDMI extension cable extends a short HDMI Cable to connect any HDMI devices, including HD Televisions, TV Sticks, Chromecast, Blu-Ray player, Gaming Consoles, Satellite Box, TV Box, DVD Player, Boxee, Xbox360, Xbox One S, PlayStation 4, PlayStation 3, Oculus Rift, HDMI Selector Box, PC Stereos or ANY device accepting the standard HDMI connector.
Max 4K x 2K 60Hz Support, HDMI Ethernet Channel, Audio Return Channel (ARC), Full 3D Support. Backwards compatible with 3840x2160, 2560x1600, 2560x1440, 1920x1200, and 1080p Full HD with HDMI Standards (v1.4 &amp; v1.3). NOTE: To achieve 4K 60Hz, please make sure the total length of the HDMI extension cable and connected HDMI male cable should not exceed 3m(10ft).
HDCP Compliant, Supports full 4K UHD, 1080p Full HD viewing with digital transfer at rates up to 10.2Gbps - for excellent picture quality.
Superior Quality: Truly 19 pin PURE copper wire and triple shielded for maximum conductivity, 100% Backward compatible with all previous HDMI versions.
What You Get: UGREEN HDMI male to female extension cable x 1pc; Free 18 Months Warranty.</t>
  </si>
  <si>
    <t>https://www.amazon.com/UGREEN-Extension-Extender-Chromecast-Nintendo/dp/B00QV3THB8/ref=sr_1_1_sspa?s=aht&amp;ie=UTF8&amp;qid=1533265412&amp;sr=1-1-spons&amp;keywords=HDMI+extension+cable&amp;psc=1</t>
  </si>
  <si>
    <t>HDMI to Micro HDMI Cable</t>
  </si>
  <si>
    <t>40506(1M)</t>
  </si>
  <si>
    <t>High-Speed Micro HDMI to HDMI Cable
 The Micro HDMI male to HDMI male cable delivers both high-definition video and digital audio from digital devices to your home theater. It offers an ideal way to connect digital devices with Micro HDMI (HDMI Type D) ports to HDTV or Projector with full-size HDMI (HDMI Type A) ports.</t>
  </si>
  <si>
    <t>https://www.amazon.com/UGREEN-Adapter-Ethernet-Compatible-Raspberry/dp/B06WWQ7KLV</t>
  </si>
  <si>
    <t>Type-c to HDMI Cable</t>
  </si>
  <si>
    <t>【USB C to HDMI Cable】Use the USB-C interface of the Type-C to HDMI cable to watch sports events, movies, video games and photos/albums directly on the monitor/display/TV equipped with HDMI. You will never miss the score of winning games or your favorite TV program again. The USB-C to HDMI cable is more stable than the WIFI connection. You no longer need to worry about the WIFI angle, connection range, disconnection and other issues.</t>
  </si>
  <si>
    <t>https://www.amazon.com/UGREEN-Thunderbolt-Adapter-Braided-Chromebook/dp/B07925J6GY/ref=sr_1_3?crid=2FXV2S1XMY1JI&amp;keywords=type-c%2Bto%2Bhdmi%2Bcable%2Bugreen&amp;qid=1693189575&amp;sprefix=type-c%2Bto%2Bhdmi%2Bcable%2Bugree%2Caps%2C327&amp;sr=8-3&amp;th=1</t>
  </si>
  <si>
    <t>HDMI Cable(Long)</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</si>
  <si>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</si>
  <si>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Yunke CX-LU680 Projector</t>
  </si>
  <si>
    <t>Yunke</t>
  </si>
  <si>
    <t>CX-LU680</t>
  </si>
  <si>
    <t>1、Automatic image flip
Built-in image sensor can automatically detect the status of the projector, when the projector is hanging, it can automatically flip the image, easy to use.
2、Hex Correction &amp; Multi-point Correction
Horizontal &amp; vertical keystone correction function, as well as hexagonal correction, pillow/barrel distortion correction, and multi-point keystone correction function. Adjustment operation is easy to ensure that the user in all kinds of irregular projection surface to achieve the best imaging effect.
3、Support U disk direct reading
Rich port design, support for a variety of signal source input, support for USB interface, can be directly through the U disk projection function to display JPEG and other static pictures, comes with audio playback function.
4、Low noise system, quiet projection environment  
Only 27dB low noise in energy-saving mode, all you hear is the original sound of the video, enjoy a quiet viewing environment.
5、6,000,000:1 dynamic contrast ratio
Ensure that every detail of the screen, including the dark parts of the screen can also be fully expressed its level, to bring you a rich and delicate visual enjoyment.
6, 360 ° omni-directional projection, optical zoom, lens shift, installation and commissioning more convenient
The projector supports 360 ° omni-directional projection, with a lens shift function, you can through the menu to the screen lossless panning, the user can easily adjust the position of the projected image. Vertical maximum adjustment range of 60% (up), horizontal maximum adjustment range of ± 29%.
7, outstanding performance of the 16W speaker, so that the meeting sound colorful
The body is built-in an outstanding performance of 16W built-in speakers, so that the sound is more loud, the meeting is more colorful.
8、Diffuse reflection imaging, scientific eye protection
Diffuse reflection imaging, blue light energy and flicker frequency is low. Not blinding, effectively reduce visual fatigue.
9、30,000 hours of ultra-long life of the light source
Adopt laser light source technology, low brightness decay, long life, maintenance-free. Using 8 hours per working day, the projector can be used for about 15 years (ECO mode: 30,000 hours; a year is calculated based on 250 working days).
Translated with www.DeepL.com/Translator (free version)</t>
  </si>
  <si>
    <t>https://www.yunke-china.com/touyingji/343.html</t>
  </si>
  <si>
    <t>https://item.jd.com/10098163369414.html</t>
  </si>
  <si>
    <t>1. 1 x Projector
2. 1 x Power Cable</t>
  </si>
</sst>
</file>

<file path=xl/styles.xml><?xml version="1.0" encoding="utf-8"?>
<styleSheet xmlns="http://schemas.openxmlformats.org/spreadsheetml/2006/main" xmlns:x14ac="http://schemas.microsoft.com/office/spreadsheetml/2009/9/ac" xmlns:mc="http://schemas.openxmlformats.org/markup-compatibility/2006">
  <fonts count="31">
    <font>
      <sz val="12.0"/>
      <color rgb="FF000000"/>
      <name val="Dengxian"/>
    </font>
    <font>
      <b/>
      <sz val="12.0"/>
      <color rgb="FF000000"/>
      <name val="Arial"/>
    </font>
    <font>
      <b/>
      <sz val="11.0"/>
      <name val="Arial"/>
    </font>
    <font>
      <b/>
      <name val="Arial"/>
    </font>
    <font>
      <b/>
      <sz val="12.0"/>
      <color rgb="FF000000"/>
      <name val="Dengxian"/>
    </font>
    <font>
      <sz val="11.0"/>
      <color rgb="FF000000"/>
      <name val="Arial"/>
    </font>
    <font>
      <u/>
      <sz val="11.0"/>
      <color rgb="FF000000"/>
      <name val="Arial"/>
    </font>
    <font>
      <sz val="11.0"/>
      <color rgb="FF980000"/>
      <name val="Arial"/>
    </font>
    <font>
      <name val="Arial"/>
    </font>
    <font/>
    <font>
      <sz val="11.0"/>
      <color rgb="FF000000"/>
      <name val="Dengxian"/>
    </font>
    <font>
      <u/>
      <sz val="11.0"/>
      <color rgb="FF000000"/>
      <name val="Arial"/>
    </font>
    <font>
      <sz val="11.0"/>
      <color rgb="FF333333"/>
      <name val="Sans-serif"/>
    </font>
    <font>
      <sz val="11.0"/>
      <color rgb="FF26313D"/>
      <name val="Tradegothic"/>
    </font>
    <font>
      <sz val="12.0"/>
      <color rgb="FF000000"/>
      <name val="Calibri"/>
    </font>
    <font>
      <sz val="12.0"/>
      <color rgb="FF333333"/>
      <name val="Arial"/>
    </font>
    <font>
      <sz val="12.0"/>
      <color rgb="FF333333"/>
      <name val="Sans-serif"/>
    </font>
    <font>
      <sz val="12.0"/>
      <color rgb="FF980000"/>
      <name val="Dengxian"/>
    </font>
    <font>
      <u/>
      <sz val="11.0"/>
      <color rgb="FF000000"/>
      <name val="Dengxian"/>
    </font>
    <font>
      <u/>
      <sz val="11.0"/>
      <color rgb="FF000000"/>
      <name val="Dengxian"/>
    </font>
    <font>
      <color rgb="FF000000"/>
      <name val="Arial"/>
    </font>
    <font>
      <b/>
    </font>
    <font>
      <name val="OpenSans-Semibold"/>
    </font>
    <font>
      <sz val="12.0"/>
      <color rgb="FF000000"/>
      <name val="Arial"/>
    </font>
    <font>
      <sz val="11.0"/>
      <name val="Arial"/>
    </font>
    <font>
      <sz val="11.0"/>
      <name val="Roboto"/>
    </font>
    <font>
      <b/>
      <sz val="11.0"/>
      <color rgb="FF000000"/>
      <name val="Arial"/>
    </font>
    <font>
      <b/>
      <sz val="11.0"/>
      <color rgb="FF000000"/>
      <name val="Dengxian"/>
    </font>
    <font>
      <b/>
      <sz val="12.0"/>
      <color rgb="FF333333"/>
      <name val="Arial"/>
    </font>
    <font>
      <u/>
      <sz val="11.0"/>
      <color rgb="FF0000FF"/>
      <name val="Arial"/>
    </font>
    <font>
      <sz val="14.0"/>
      <color rgb="FF000000"/>
      <name val="BasisGrotesquePro"/>
    </font>
  </fonts>
  <fills count="7">
    <fill>
      <patternFill patternType="none"/>
    </fill>
    <fill>
      <patternFill patternType="lightGray"/>
    </fill>
    <fill>
      <patternFill patternType="solid">
        <fgColor rgb="FFD9D9D9"/>
        <bgColor rgb="FFD9D9D9"/>
      </patternFill>
    </fill>
    <fill>
      <patternFill patternType="solid">
        <fgColor rgb="FFCFE2F3"/>
        <bgColor rgb="FFCFE2F3"/>
      </patternFill>
    </fill>
    <fill>
      <patternFill patternType="solid">
        <fgColor rgb="FFFFFFFF"/>
        <bgColor rgb="FFFFFFFF"/>
      </patternFill>
    </fill>
    <fill>
      <patternFill patternType="solid">
        <fgColor rgb="FFD9D2E9"/>
        <bgColor rgb="FFD9D2E9"/>
      </patternFill>
    </fill>
    <fill>
      <patternFill patternType="solid">
        <fgColor rgb="FFCCCCCC"/>
        <bgColor rgb="FFCCCCCC"/>
      </patternFill>
    </fill>
  </fills>
  <borders count="4">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left style="thin">
        <color rgb="FF000000"/>
      </left>
    </border>
  </borders>
  <cellStyleXfs count="1">
    <xf borderId="0" fillId="0" fontId="0" numFmtId="0" applyAlignment="1" applyFont="1"/>
  </cellStyleXfs>
  <cellXfs count="110">
    <xf borderId="0" fillId="0" fontId="0" numFmtId="0" xfId="0" applyAlignment="1" applyFont="1">
      <alignment readingOrder="0" shrinkToFit="0" vertical="bottom" wrapText="0"/>
    </xf>
    <xf borderId="1" fillId="2" fontId="1" numFmtId="0" xfId="0" applyAlignment="1" applyBorder="1" applyFill="1" applyFont="1">
      <alignment horizontal="left" readingOrder="0" vertical="center"/>
    </xf>
    <xf borderId="1" fillId="2" fontId="1" numFmtId="0" xfId="0" applyAlignment="1" applyBorder="1" applyFont="1">
      <alignment horizontal="left" readingOrder="0" shrinkToFit="0" vertical="center" wrapText="1"/>
    </xf>
    <xf borderId="1" fillId="2" fontId="1" numFmtId="0" xfId="0" applyAlignment="1" applyBorder="1" applyFont="1">
      <alignment horizontal="center" readingOrder="0" shrinkToFit="0" vertical="center" wrapText="1"/>
    </xf>
    <xf borderId="0" fillId="2" fontId="2" numFmtId="0" xfId="0" applyAlignment="1" applyFont="1">
      <alignment horizontal="left" readingOrder="0" shrinkToFit="0" vertical="center" wrapText="1"/>
    </xf>
    <xf borderId="0" fillId="2" fontId="3" numFmtId="0" xfId="0" applyAlignment="1" applyFont="1">
      <alignment horizontal="left" readingOrder="0" vertical="center"/>
    </xf>
    <xf borderId="0" fillId="2" fontId="1" numFmtId="0" xfId="0" applyAlignment="1" applyFont="1">
      <alignment horizontal="left" readingOrder="0" vertical="center"/>
    </xf>
    <xf borderId="0" fillId="2" fontId="1" numFmtId="0" xfId="0" applyAlignment="1" applyFont="1">
      <alignment horizontal="left" readingOrder="0" shrinkToFit="0" vertical="center" wrapText="1"/>
    </xf>
    <xf borderId="0" fillId="2" fontId="4" numFmtId="0" xfId="0" applyAlignment="1" applyFont="1">
      <alignment horizontal="left" vertical="center"/>
    </xf>
    <xf borderId="1" fillId="0" fontId="5" numFmtId="0" xfId="0" applyAlignment="1" applyBorder="1" applyFont="1">
      <alignment horizontal="left" readingOrder="0" vertical="center"/>
    </xf>
    <xf borderId="1" fillId="0" fontId="5" numFmtId="0" xfId="0" applyAlignment="1" applyBorder="1" applyFont="1">
      <alignment horizontal="left" readingOrder="0" shrinkToFit="0" vertical="center" wrapText="1"/>
    </xf>
    <xf borderId="1" fillId="0" fontId="5" numFmtId="0" xfId="0" applyAlignment="1" applyBorder="1" applyFont="1">
      <alignment horizontal="center" readingOrder="0" shrinkToFit="0" vertical="center" wrapText="1"/>
    </xf>
    <xf borderId="1" fillId="3" fontId="6" numFmtId="0" xfId="0" applyAlignment="1" applyBorder="1" applyFill="1" applyFont="1">
      <alignment horizontal="left" readingOrder="0" shrinkToFit="0" vertical="center" wrapText="1"/>
    </xf>
    <xf borderId="1" fillId="0" fontId="7" numFmtId="0" xfId="0" applyAlignment="1" applyBorder="1" applyFont="1">
      <alignment horizontal="left" readingOrder="0" shrinkToFit="0" vertical="center" wrapText="1"/>
    </xf>
    <xf borderId="0" fillId="0" fontId="8" numFmtId="0" xfId="0" applyAlignment="1" applyFont="1">
      <alignment horizontal="left" readingOrder="0" shrinkToFit="0" vertical="center" wrapText="1"/>
    </xf>
    <xf borderId="0" fillId="0" fontId="9" numFmtId="0" xfId="0" applyAlignment="1" applyFont="1">
      <alignment horizontal="left" vertical="center"/>
    </xf>
    <xf borderId="0" fillId="0" fontId="10" numFmtId="0" xfId="0" applyAlignment="1" applyFont="1">
      <alignment horizontal="left" vertical="center"/>
    </xf>
    <xf borderId="0" fillId="0" fontId="10" numFmtId="0" xfId="0" applyAlignment="1" applyFont="1">
      <alignment horizontal="left" shrinkToFit="0" vertical="center" wrapText="1"/>
    </xf>
    <xf borderId="1" fillId="0" fontId="10" numFmtId="0" xfId="0" applyAlignment="1" applyBorder="1" applyFont="1">
      <alignment horizontal="left" shrinkToFit="0" vertical="center" wrapText="1"/>
    </xf>
    <xf borderId="1" fillId="0" fontId="11" numFmtId="0" xfId="0" applyAlignment="1" applyBorder="1" applyFont="1">
      <alignment horizontal="left" readingOrder="0" shrinkToFit="0" vertical="center" wrapText="1"/>
    </xf>
    <xf borderId="0" fillId="0" fontId="9" numFmtId="0" xfId="0" applyAlignment="1" applyFont="1">
      <alignment horizontal="left" shrinkToFit="0" vertical="center" wrapText="1"/>
    </xf>
    <xf borderId="1" fillId="0" fontId="5" numFmtId="0" xfId="0" applyAlignment="1" applyBorder="1" applyFont="1">
      <alignment horizontal="left" shrinkToFit="0" vertical="center" wrapText="1"/>
    </xf>
    <xf borderId="1" fillId="0" fontId="10" numFmtId="0" xfId="0" applyAlignment="1" applyBorder="1" applyFont="1">
      <alignment horizontal="center" shrinkToFit="0" vertical="center" wrapText="1"/>
    </xf>
    <xf borderId="1" fillId="0" fontId="10" numFmtId="0" xfId="0" applyAlignment="1" applyBorder="1" applyFont="1">
      <alignment horizontal="left" readingOrder="0" shrinkToFit="0" vertical="center" wrapText="1"/>
    </xf>
    <xf borderId="1" fillId="3" fontId="5" numFmtId="0" xfId="0" applyAlignment="1" applyBorder="1" applyFont="1">
      <alignment horizontal="left" readingOrder="0" shrinkToFit="0" vertical="center" wrapText="1"/>
    </xf>
    <xf borderId="1" fillId="0" fontId="10" numFmtId="0" xfId="0" applyAlignment="1" applyBorder="1" applyFont="1">
      <alignment horizontal="center" readingOrder="0" shrinkToFit="0" vertical="center" wrapText="1"/>
    </xf>
    <xf borderId="1" fillId="0" fontId="12" numFmtId="0" xfId="0" applyAlignment="1" applyBorder="1" applyFont="1">
      <alignment readingOrder="0" vertical="center"/>
    </xf>
    <xf borderId="1" fillId="0" fontId="13" numFmtId="0" xfId="0" applyAlignment="1" applyBorder="1" applyFont="1">
      <alignment horizontal="center" readingOrder="0" vertical="center"/>
    </xf>
    <xf borderId="1" fillId="0" fontId="13" numFmtId="0" xfId="0" applyAlignment="1" applyBorder="1" applyFont="1">
      <alignment readingOrder="0" vertical="center"/>
    </xf>
    <xf borderId="0" fillId="0" fontId="9" numFmtId="0" xfId="0" applyAlignment="1" applyFont="1">
      <alignment horizontal="left" readingOrder="0" shrinkToFit="0" vertical="center" wrapText="1"/>
    </xf>
    <xf borderId="1" fillId="0" fontId="5" numFmtId="0" xfId="0" applyAlignment="1" applyBorder="1" applyFont="1">
      <alignment horizontal="center" readingOrder="0" vertical="center"/>
    </xf>
    <xf borderId="1" fillId="0" fontId="9" numFmtId="0" xfId="0" applyBorder="1" applyFont="1"/>
    <xf borderId="1" fillId="0" fontId="14" numFmtId="0" xfId="0" applyAlignment="1" applyBorder="1" applyFont="1">
      <alignment readingOrder="0" shrinkToFit="0" vertical="bottom" wrapText="0"/>
    </xf>
    <xf borderId="0" fillId="0" fontId="0" numFmtId="0" xfId="0" applyAlignment="1" applyFont="1">
      <alignment horizontal="left" vertical="center"/>
    </xf>
    <xf borderId="0" fillId="0" fontId="0" numFmtId="0" xfId="0" applyAlignment="1" applyFont="1">
      <alignment horizontal="left" shrinkToFit="0" vertical="center" wrapText="1"/>
    </xf>
    <xf borderId="1" fillId="0" fontId="15" numFmtId="0" xfId="0" applyAlignment="1" applyBorder="1" applyFont="1">
      <alignment horizontal="left" readingOrder="0" shrinkToFit="0" vertical="center" wrapText="0"/>
    </xf>
    <xf borderId="1" fillId="0" fontId="16" numFmtId="0" xfId="0" applyAlignment="1" applyBorder="1" applyFont="1">
      <alignment horizontal="left" readingOrder="0" shrinkToFit="0" vertical="center" wrapText="0"/>
    </xf>
    <xf borderId="1" fillId="4" fontId="15" numFmtId="0" xfId="0" applyAlignment="1" applyBorder="1" applyFill="1" applyFont="1">
      <alignment horizontal="center" readingOrder="0" shrinkToFit="0" vertical="center" wrapText="0"/>
    </xf>
    <xf borderId="1" fillId="4" fontId="15" numFmtId="0" xfId="0" applyAlignment="1" applyBorder="1" applyFont="1">
      <alignment horizontal="left" readingOrder="0" shrinkToFit="0" vertical="center" wrapText="0"/>
    </xf>
    <xf borderId="1" fillId="4" fontId="15" numFmtId="0" xfId="0" applyAlignment="1" applyBorder="1" applyFont="1">
      <alignment horizontal="left" shrinkToFit="0" vertical="center" wrapText="0"/>
    </xf>
    <xf borderId="1" fillId="5" fontId="7" numFmtId="0" xfId="0" applyAlignment="1" applyBorder="1" applyFill="1" applyFont="1">
      <alignment horizontal="left" readingOrder="0" shrinkToFit="0" vertical="center" wrapText="1"/>
    </xf>
    <xf borderId="0" fillId="5" fontId="9" numFmtId="0" xfId="0" applyFont="1"/>
    <xf borderId="1" fillId="0" fontId="0" numFmtId="0" xfId="0" applyAlignment="1" applyBorder="1" applyFont="1">
      <alignment horizontal="left" vertical="center"/>
    </xf>
    <xf borderId="1" fillId="0" fontId="0" numFmtId="0" xfId="0" applyAlignment="1" applyBorder="1" applyFont="1">
      <alignment horizontal="left" shrinkToFit="0" vertical="center" wrapText="1"/>
    </xf>
    <xf borderId="1" fillId="0" fontId="0" numFmtId="0" xfId="0" applyAlignment="1" applyBorder="1" applyFont="1">
      <alignment horizontal="center" shrinkToFit="0" vertical="center" wrapText="1"/>
    </xf>
    <xf borderId="1" fillId="0" fontId="17" numFmtId="0" xfId="0" applyAlignment="1" applyBorder="1" applyFont="1">
      <alignment horizontal="left" shrinkToFit="0" vertical="center" wrapText="1"/>
    </xf>
    <xf borderId="0" fillId="2" fontId="9" numFmtId="0" xfId="0" applyFont="1"/>
    <xf borderId="1" fillId="3" fontId="18" numFmtId="0" xfId="0" applyAlignment="1" applyBorder="1" applyFont="1">
      <alignment horizontal="left" readingOrder="0" shrinkToFit="0" vertical="center" wrapText="1"/>
    </xf>
    <xf borderId="1" fillId="3" fontId="10" numFmtId="0" xfId="0" applyAlignment="1" applyBorder="1" applyFont="1">
      <alignment horizontal="left" readingOrder="0" shrinkToFit="0" vertical="center" wrapText="1"/>
    </xf>
    <xf borderId="1" fillId="0" fontId="10" numFmtId="0" xfId="0" applyAlignment="1" applyBorder="1" applyFont="1">
      <alignment horizontal="left" readingOrder="0" shrinkToFit="0" vertical="center" wrapText="1"/>
    </xf>
    <xf borderId="0" fillId="0" fontId="9" numFmtId="0" xfId="0" applyAlignment="1" applyFont="1">
      <alignment readingOrder="0"/>
    </xf>
    <xf borderId="2" fillId="0" fontId="5" numFmtId="0" xfId="0" applyAlignment="1" applyBorder="1" applyFont="1">
      <alignment horizontal="left" shrinkToFit="0" vertical="center" wrapText="1"/>
    </xf>
    <xf borderId="2" fillId="0" fontId="10" numFmtId="0" xfId="0" applyAlignment="1" applyBorder="1" applyFont="1">
      <alignment horizontal="left" readingOrder="0" shrinkToFit="0" vertical="center" wrapText="1"/>
    </xf>
    <xf borderId="1" fillId="3" fontId="19" numFmtId="0" xfId="0" applyAlignment="1" applyBorder="1" applyFont="1">
      <alignment horizontal="left" shrinkToFit="0" vertical="center" wrapText="1"/>
    </xf>
    <xf borderId="1" fillId="3" fontId="10" numFmtId="0" xfId="0" applyAlignment="1" applyBorder="1" applyFont="1">
      <alignment horizontal="left" shrinkToFit="0" vertical="center" wrapText="1"/>
    </xf>
    <xf borderId="1" fillId="0" fontId="8" numFmtId="0" xfId="0" applyAlignment="1" applyBorder="1" applyFont="1">
      <alignment horizontal="center" readingOrder="0" vertical="center"/>
    </xf>
    <xf borderId="1" fillId="0" fontId="8" numFmtId="0" xfId="0" applyAlignment="1" applyBorder="1" applyFont="1">
      <alignment horizontal="left" readingOrder="0" vertical="center"/>
    </xf>
    <xf borderId="0" fillId="0" fontId="5" numFmtId="0" xfId="0" applyAlignment="1" applyFont="1">
      <alignment horizontal="left" readingOrder="0" shrinkToFit="0" vertical="center" wrapText="1"/>
    </xf>
    <xf borderId="1" fillId="4" fontId="20" numFmtId="0" xfId="0" applyAlignment="1" applyBorder="1" applyFont="1">
      <alignment horizontal="center" readingOrder="0" vertical="center"/>
    </xf>
    <xf borderId="1" fillId="4" fontId="20" numFmtId="0" xfId="0" applyAlignment="1" applyBorder="1" applyFont="1">
      <alignment horizontal="left" vertical="center"/>
    </xf>
    <xf borderId="0" fillId="2" fontId="21" numFmtId="0" xfId="0" applyFont="1"/>
    <xf borderId="1" fillId="0" fontId="16" numFmtId="0" xfId="0" applyAlignment="1" applyBorder="1" applyFont="1">
      <alignment horizontal="center" readingOrder="0" shrinkToFit="0" vertical="center" wrapText="0"/>
    </xf>
    <xf borderId="1" fillId="0" fontId="22" numFmtId="0" xfId="0" applyAlignment="1" applyBorder="1" applyFont="1">
      <alignment horizontal="center" readingOrder="0" vertical="center"/>
    </xf>
    <xf borderId="1" fillId="0" fontId="22" numFmtId="0" xfId="0" applyAlignment="1" applyBorder="1" applyFont="1">
      <alignment horizontal="left" readingOrder="0" vertical="center"/>
    </xf>
    <xf borderId="1" fillId="0" fontId="23" numFmtId="0" xfId="0" applyAlignment="1" applyBorder="1" applyFont="1">
      <alignment horizontal="left" readingOrder="0" shrinkToFit="0" vertical="center" wrapText="1"/>
    </xf>
    <xf borderId="1" fillId="4" fontId="8" numFmtId="0" xfId="0" applyAlignment="1" applyBorder="1" applyFont="1">
      <alignment horizontal="center" readingOrder="0" vertical="center"/>
    </xf>
    <xf borderId="1" fillId="4" fontId="8" numFmtId="0" xfId="0" applyAlignment="1" applyBorder="1" applyFont="1">
      <alignment horizontal="left" readingOrder="0" vertical="center"/>
    </xf>
    <xf borderId="1" fillId="0" fontId="9" numFmtId="0" xfId="0" applyAlignment="1" applyBorder="1" applyFont="1">
      <alignment horizontal="center" vertical="center"/>
    </xf>
    <xf borderId="1" fillId="0" fontId="8" numFmtId="0" xfId="0" applyAlignment="1" applyBorder="1" applyFont="1">
      <alignment readingOrder="0" vertical="center"/>
    </xf>
    <xf borderId="1" fillId="0" fontId="8" numFmtId="0" xfId="0" applyAlignment="1" applyBorder="1" applyFont="1">
      <alignment vertical="center"/>
    </xf>
    <xf borderId="1" fillId="0" fontId="9" numFmtId="0" xfId="0" applyAlignment="1" applyBorder="1" applyFont="1">
      <alignment readingOrder="0"/>
    </xf>
    <xf borderId="1" fillId="4" fontId="24" numFmtId="0" xfId="0" applyAlignment="1" applyBorder="1" applyFont="1">
      <alignment horizontal="center" readingOrder="0" vertical="center"/>
    </xf>
    <xf borderId="1" fillId="4" fontId="24" numFmtId="0" xfId="0" applyAlignment="1" applyBorder="1" applyFont="1">
      <alignment horizontal="left" readingOrder="0" vertical="center"/>
    </xf>
    <xf borderId="1" fillId="4" fontId="24" numFmtId="0" xfId="0" applyAlignment="1" applyBorder="1" applyFont="1">
      <alignment horizontal="left" vertical="center"/>
    </xf>
    <xf borderId="1" fillId="5" fontId="5" numFmtId="0" xfId="0" applyAlignment="1" applyBorder="1" applyFont="1">
      <alignment horizontal="center" readingOrder="0" shrinkToFit="0" vertical="center" wrapText="1"/>
    </xf>
    <xf borderId="1" fillId="4" fontId="22" numFmtId="0" xfId="0" applyAlignment="1" applyBorder="1" applyFont="1">
      <alignment horizontal="center" readingOrder="0" vertical="center"/>
    </xf>
    <xf borderId="1" fillId="4" fontId="22" numFmtId="0" xfId="0" applyAlignment="1" applyBorder="1" applyFont="1">
      <alignment horizontal="left" readingOrder="0" vertical="center"/>
    </xf>
    <xf borderId="1" fillId="4" fontId="16" numFmtId="0" xfId="0" applyAlignment="1" applyBorder="1" applyFont="1">
      <alignment horizontal="center" readingOrder="0" shrinkToFit="0" vertical="center" wrapText="0"/>
    </xf>
    <xf borderId="1" fillId="4" fontId="16" numFmtId="0" xfId="0" applyAlignment="1" applyBorder="1" applyFont="1">
      <alignment horizontal="left" readingOrder="0" shrinkToFit="0" vertical="center" wrapText="0"/>
    </xf>
    <xf borderId="1" fillId="4" fontId="16" numFmtId="0" xfId="0" applyAlignment="1" applyBorder="1" applyFont="1">
      <alignment horizontal="left" shrinkToFit="0" vertical="center" wrapText="0"/>
    </xf>
    <xf borderId="1" fillId="0" fontId="25" numFmtId="0" xfId="0" applyAlignment="1" applyBorder="1" applyFont="1">
      <alignment horizontal="center" readingOrder="0" vertical="center"/>
    </xf>
    <xf borderId="1" fillId="4" fontId="20" numFmtId="0" xfId="0" applyAlignment="1" applyBorder="1" applyFont="1">
      <alignment horizontal="left" readingOrder="0" vertical="center"/>
    </xf>
    <xf borderId="0" fillId="2" fontId="24" numFmtId="0" xfId="0" applyAlignment="1" applyFont="1">
      <alignment horizontal="left" readingOrder="0" shrinkToFit="0" vertical="center" wrapText="1"/>
    </xf>
    <xf borderId="1" fillId="0" fontId="20" numFmtId="0" xfId="0" applyAlignment="1" applyBorder="1" applyFont="1">
      <alignment horizontal="center" readingOrder="0" shrinkToFit="0" vertical="center" wrapText="1"/>
    </xf>
    <xf borderId="1" fillId="0" fontId="20" numFmtId="0" xfId="0" applyAlignment="1" applyBorder="1" applyFont="1">
      <alignment horizontal="left" readingOrder="0" shrinkToFit="0" vertical="center" wrapText="1"/>
    </xf>
    <xf borderId="1" fillId="0" fontId="15" numFmtId="0" xfId="0" applyAlignment="1" applyBorder="1" applyFont="1">
      <alignment horizontal="center" readingOrder="0" shrinkToFit="0" vertical="center" wrapText="0"/>
    </xf>
    <xf borderId="1" fillId="0" fontId="5" numFmtId="49" xfId="0" applyAlignment="1" applyBorder="1" applyFont="1" applyNumberFormat="1">
      <alignment horizontal="center" readingOrder="0" vertical="center"/>
    </xf>
    <xf borderId="1" fillId="0" fontId="5" numFmtId="49" xfId="0" applyAlignment="1" applyBorder="1" applyFont="1" applyNumberFormat="1">
      <alignment readingOrder="0" vertical="center"/>
    </xf>
    <xf borderId="1" fillId="0" fontId="8" numFmtId="0" xfId="0" applyAlignment="1" applyBorder="1" applyFont="1">
      <alignment readingOrder="0" shrinkToFit="0" vertical="center" wrapText="1"/>
    </xf>
    <xf borderId="1" fillId="0" fontId="9" numFmtId="0" xfId="0" applyAlignment="1" applyBorder="1" applyFont="1">
      <alignment horizontal="center"/>
    </xf>
    <xf borderId="1" fillId="0" fontId="8" numFmtId="0" xfId="0" applyAlignment="1" applyBorder="1" applyFont="1">
      <alignment readingOrder="0" vertical="bottom"/>
    </xf>
    <xf borderId="0" fillId="0" fontId="5" numFmtId="0" xfId="0" applyAlignment="1" applyFont="1">
      <alignment horizontal="left" readingOrder="0" shrinkToFit="0" vertical="center" wrapText="1"/>
    </xf>
    <xf borderId="1" fillId="4" fontId="15" numFmtId="0" xfId="0" applyAlignment="1" applyBorder="1" applyFont="1">
      <alignment horizontal="left" readingOrder="0" shrinkToFit="0" wrapText="0"/>
    </xf>
    <xf borderId="2" fillId="0" fontId="10" numFmtId="0" xfId="0" applyAlignment="1" applyBorder="1" applyFont="1">
      <alignment horizontal="left" readingOrder="0" shrinkToFit="0" vertical="center" wrapText="1"/>
    </xf>
    <xf borderId="1" fillId="2" fontId="26" numFmtId="0" xfId="0" applyAlignment="1" applyBorder="1" applyFont="1">
      <alignment horizontal="left" readingOrder="0" vertical="center"/>
    </xf>
    <xf borderId="1" fillId="2" fontId="27" numFmtId="0" xfId="0" applyAlignment="1" applyBorder="1" applyFont="1">
      <alignment horizontal="left" shrinkToFit="0" vertical="center" wrapText="1"/>
    </xf>
    <xf borderId="1" fillId="2" fontId="26" numFmtId="0" xfId="0" applyAlignment="1" applyBorder="1" applyFont="1">
      <alignment horizontal="center" readingOrder="0" shrinkToFit="0" vertical="center" wrapText="1"/>
    </xf>
    <xf borderId="1" fillId="2" fontId="28" numFmtId="0" xfId="0" applyAlignment="1" applyBorder="1" applyFont="1">
      <alignment horizontal="left" readingOrder="0" shrinkToFit="0" vertical="center" wrapText="0"/>
    </xf>
    <xf borderId="1" fillId="2" fontId="26" numFmtId="0" xfId="0" applyAlignment="1" applyBorder="1" applyFont="1">
      <alignment horizontal="left" readingOrder="0" shrinkToFit="0" vertical="center" wrapText="1"/>
    </xf>
    <xf borderId="0" fillId="2" fontId="21" numFmtId="0" xfId="0" applyAlignment="1" applyFont="1">
      <alignment horizontal="left" shrinkToFit="0" vertical="center" wrapText="1"/>
    </xf>
    <xf borderId="1" fillId="3" fontId="29" numFmtId="0" xfId="0" applyAlignment="1" applyBorder="1" applyFont="1">
      <alignment horizontal="left" readingOrder="0" shrinkToFit="0" vertical="center" wrapText="1"/>
    </xf>
    <xf borderId="1" fillId="4" fontId="30" numFmtId="0" xfId="0" applyAlignment="1" applyBorder="1" applyFont="1">
      <alignment horizontal="center" readingOrder="0" shrinkToFit="0" vertical="center" wrapText="1"/>
    </xf>
    <xf borderId="1" fillId="0" fontId="9" numFmtId="0" xfId="0" applyAlignment="1" applyBorder="1" applyFont="1">
      <alignment readingOrder="0" shrinkToFit="0" vertical="center" wrapText="1"/>
    </xf>
    <xf borderId="2" fillId="0" fontId="5" numFmtId="0" xfId="0" applyAlignment="1" applyBorder="1" applyFont="1">
      <alignment horizontal="left" readingOrder="0" shrinkToFit="0" vertical="center" wrapText="1"/>
    </xf>
    <xf borderId="1" fillId="6" fontId="1" numFmtId="0" xfId="0" applyAlignment="1" applyBorder="1" applyFill="1" applyFont="1">
      <alignment horizontal="left" readingOrder="0" shrinkToFit="0" vertical="center" wrapText="1"/>
    </xf>
    <xf borderId="2" fillId="0" fontId="7" numFmtId="0" xfId="0" applyAlignment="1" applyBorder="1" applyFont="1">
      <alignment horizontal="left" readingOrder="0" shrinkToFit="0" vertical="center" wrapText="1"/>
    </xf>
    <xf borderId="3" fillId="0" fontId="9" numFmtId="0" xfId="0" applyAlignment="1" applyBorder="1" applyFont="1">
      <alignment horizontal="left" shrinkToFit="0" vertical="center" wrapText="1"/>
    </xf>
    <xf borderId="1" fillId="0" fontId="8" numFmtId="0" xfId="0" applyAlignment="1" applyBorder="1" applyFont="1">
      <alignment shrinkToFit="0" vertical="center" wrapText="1"/>
    </xf>
    <xf borderId="1" fillId="5" fontId="5" numFmtId="0" xfId="0" applyAlignment="1" applyBorder="1" applyFont="1">
      <alignment horizontal="left" readingOrder="0" shrinkToFit="0" vertical="center" wrapText="1"/>
    </xf>
    <xf borderId="1" fillId="0" fontId="8" numFmtId="0" xfId="0" applyAlignment="1" applyBorder="1" applyFont="1">
      <alignment readingOrder="0"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10"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40" Type="http://schemas.openxmlformats.org/officeDocument/2006/relationships/image" Target="../media/image42.jpg"/><Relationship Id="rId42" Type="http://schemas.openxmlformats.org/officeDocument/2006/relationships/image" Target="../media/image52.jpg"/><Relationship Id="rId41" Type="http://schemas.openxmlformats.org/officeDocument/2006/relationships/image" Target="../media/image33.jpg"/><Relationship Id="rId44" Type="http://schemas.openxmlformats.org/officeDocument/2006/relationships/image" Target="../media/image37.jpg"/><Relationship Id="rId43" Type="http://schemas.openxmlformats.org/officeDocument/2006/relationships/image" Target="../media/image45.jpg"/><Relationship Id="rId46" Type="http://schemas.openxmlformats.org/officeDocument/2006/relationships/image" Target="../media/image39.jpg"/><Relationship Id="rId45" Type="http://schemas.openxmlformats.org/officeDocument/2006/relationships/image" Target="../media/image55.jpg"/><Relationship Id="rId1" Type="http://schemas.openxmlformats.org/officeDocument/2006/relationships/image" Target="../media/image51.jpg"/><Relationship Id="rId2" Type="http://schemas.openxmlformats.org/officeDocument/2006/relationships/image" Target="../media/image2.jpg"/><Relationship Id="rId3" Type="http://schemas.openxmlformats.org/officeDocument/2006/relationships/image" Target="../media/image1.jpg"/><Relationship Id="rId4" Type="http://schemas.openxmlformats.org/officeDocument/2006/relationships/image" Target="../media/image3.jpg"/><Relationship Id="rId9" Type="http://schemas.openxmlformats.org/officeDocument/2006/relationships/image" Target="../media/image17.jpg"/><Relationship Id="rId48" Type="http://schemas.openxmlformats.org/officeDocument/2006/relationships/image" Target="../media/image46.jpg"/><Relationship Id="rId47" Type="http://schemas.openxmlformats.org/officeDocument/2006/relationships/image" Target="../media/image98.jpg"/><Relationship Id="rId49" Type="http://schemas.openxmlformats.org/officeDocument/2006/relationships/image" Target="../media/image90.jpg"/><Relationship Id="rId5" Type="http://schemas.openxmlformats.org/officeDocument/2006/relationships/image" Target="../media/image4.png"/><Relationship Id="rId6" Type="http://schemas.openxmlformats.org/officeDocument/2006/relationships/image" Target="../media/image6.jpg"/><Relationship Id="rId7" Type="http://schemas.openxmlformats.org/officeDocument/2006/relationships/image" Target="../media/image7.jpg"/><Relationship Id="rId8" Type="http://schemas.openxmlformats.org/officeDocument/2006/relationships/image" Target="../media/image8.jpg"/><Relationship Id="rId31" Type="http://schemas.openxmlformats.org/officeDocument/2006/relationships/image" Target="../media/image26.jpg"/><Relationship Id="rId30" Type="http://schemas.openxmlformats.org/officeDocument/2006/relationships/image" Target="../media/image28.jpg"/><Relationship Id="rId33" Type="http://schemas.openxmlformats.org/officeDocument/2006/relationships/image" Target="../media/image32.jpg"/><Relationship Id="rId32" Type="http://schemas.openxmlformats.org/officeDocument/2006/relationships/image" Target="../media/image27.jpg"/><Relationship Id="rId35" Type="http://schemas.openxmlformats.org/officeDocument/2006/relationships/image" Target="../media/image25.jpg"/><Relationship Id="rId34" Type="http://schemas.openxmlformats.org/officeDocument/2006/relationships/image" Target="../media/image38.png"/><Relationship Id="rId37" Type="http://schemas.openxmlformats.org/officeDocument/2006/relationships/image" Target="../media/image31.jpg"/><Relationship Id="rId36" Type="http://schemas.openxmlformats.org/officeDocument/2006/relationships/image" Target="../media/image34.jpg"/><Relationship Id="rId39" Type="http://schemas.openxmlformats.org/officeDocument/2006/relationships/image" Target="../media/image40.jpg"/><Relationship Id="rId38" Type="http://schemas.openxmlformats.org/officeDocument/2006/relationships/image" Target="../media/image35.jpg"/><Relationship Id="rId20" Type="http://schemas.openxmlformats.org/officeDocument/2006/relationships/image" Target="../media/image11.jpg"/><Relationship Id="rId22" Type="http://schemas.openxmlformats.org/officeDocument/2006/relationships/image" Target="../media/image72.png"/><Relationship Id="rId21" Type="http://schemas.openxmlformats.org/officeDocument/2006/relationships/image" Target="../media/image15.png"/><Relationship Id="rId24" Type="http://schemas.openxmlformats.org/officeDocument/2006/relationships/image" Target="../media/image13.jpg"/><Relationship Id="rId23" Type="http://schemas.openxmlformats.org/officeDocument/2006/relationships/image" Target="../media/image20.jpg"/><Relationship Id="rId26" Type="http://schemas.openxmlformats.org/officeDocument/2006/relationships/image" Target="../media/image23.jpg"/><Relationship Id="rId25" Type="http://schemas.openxmlformats.org/officeDocument/2006/relationships/image" Target="../media/image21.jpg"/><Relationship Id="rId28" Type="http://schemas.openxmlformats.org/officeDocument/2006/relationships/image" Target="../media/image36.jpg"/><Relationship Id="rId27" Type="http://schemas.openxmlformats.org/officeDocument/2006/relationships/image" Target="../media/image24.jpg"/><Relationship Id="rId29" Type="http://schemas.openxmlformats.org/officeDocument/2006/relationships/image" Target="../media/image30.jpg"/><Relationship Id="rId51" Type="http://schemas.openxmlformats.org/officeDocument/2006/relationships/image" Target="../media/image67.jpg"/><Relationship Id="rId50" Type="http://schemas.openxmlformats.org/officeDocument/2006/relationships/image" Target="../media/image115.jpg"/><Relationship Id="rId53" Type="http://schemas.openxmlformats.org/officeDocument/2006/relationships/image" Target="../media/image128.jpg"/><Relationship Id="rId52" Type="http://schemas.openxmlformats.org/officeDocument/2006/relationships/image" Target="../media/image43.jpg"/><Relationship Id="rId11" Type="http://schemas.openxmlformats.org/officeDocument/2006/relationships/image" Target="../media/image16.jpg"/><Relationship Id="rId55" Type="http://schemas.openxmlformats.org/officeDocument/2006/relationships/image" Target="../media/image49.jpg"/><Relationship Id="rId10" Type="http://schemas.openxmlformats.org/officeDocument/2006/relationships/image" Target="../media/image9.jpg"/><Relationship Id="rId54" Type="http://schemas.openxmlformats.org/officeDocument/2006/relationships/image" Target="../media/image53.png"/><Relationship Id="rId13" Type="http://schemas.openxmlformats.org/officeDocument/2006/relationships/image" Target="../media/image19.jpg"/><Relationship Id="rId57" Type="http://schemas.openxmlformats.org/officeDocument/2006/relationships/image" Target="../media/image150.jpg"/><Relationship Id="rId12" Type="http://schemas.openxmlformats.org/officeDocument/2006/relationships/image" Target="../media/image5.jpg"/><Relationship Id="rId56" Type="http://schemas.openxmlformats.org/officeDocument/2006/relationships/image" Target="../media/image41.jpg"/><Relationship Id="rId15" Type="http://schemas.openxmlformats.org/officeDocument/2006/relationships/image" Target="../media/image12.jpg"/><Relationship Id="rId14" Type="http://schemas.openxmlformats.org/officeDocument/2006/relationships/image" Target="../media/image10.jpg"/><Relationship Id="rId58" Type="http://schemas.openxmlformats.org/officeDocument/2006/relationships/image" Target="../media/image48.jpg"/><Relationship Id="rId17" Type="http://schemas.openxmlformats.org/officeDocument/2006/relationships/image" Target="../media/image14.jpg"/><Relationship Id="rId16" Type="http://schemas.openxmlformats.org/officeDocument/2006/relationships/image" Target="../media/image22.jpg"/><Relationship Id="rId19" Type="http://schemas.openxmlformats.org/officeDocument/2006/relationships/image" Target="../media/image18.jpg"/><Relationship Id="rId18" Type="http://schemas.openxmlformats.org/officeDocument/2006/relationships/image" Target="../media/image95.jpg"/></Relationships>
</file>

<file path=xl/drawings/_rels/drawing2.xml.rels><?xml version="1.0" encoding="UTF-8" standalone="yes"?><Relationships xmlns="http://schemas.openxmlformats.org/package/2006/relationships"><Relationship Id="rId1" Type="http://schemas.openxmlformats.org/officeDocument/2006/relationships/image" Target="../media/image57.jpg"/><Relationship Id="rId2" Type="http://schemas.openxmlformats.org/officeDocument/2006/relationships/image" Target="../media/image56.jpg"/><Relationship Id="rId3" Type="http://schemas.openxmlformats.org/officeDocument/2006/relationships/image" Target="../media/image84.jpg"/><Relationship Id="rId4" Type="http://schemas.openxmlformats.org/officeDocument/2006/relationships/image" Target="../media/image64.jpg"/><Relationship Id="rId9" Type="http://schemas.openxmlformats.org/officeDocument/2006/relationships/image" Target="../media/image54.jpg"/><Relationship Id="rId5" Type="http://schemas.openxmlformats.org/officeDocument/2006/relationships/image" Target="../media/image50.jpg"/><Relationship Id="rId6" Type="http://schemas.openxmlformats.org/officeDocument/2006/relationships/image" Target="../media/image47.jpg"/><Relationship Id="rId7" Type="http://schemas.openxmlformats.org/officeDocument/2006/relationships/image" Target="../media/image44.jpg"/><Relationship Id="rId8" Type="http://schemas.openxmlformats.org/officeDocument/2006/relationships/image" Target="../media/image58.jpg"/><Relationship Id="rId31" Type="http://schemas.openxmlformats.org/officeDocument/2006/relationships/image" Target="../media/image69.jpg"/><Relationship Id="rId30" Type="http://schemas.openxmlformats.org/officeDocument/2006/relationships/image" Target="../media/image122.jpg"/><Relationship Id="rId33" Type="http://schemas.openxmlformats.org/officeDocument/2006/relationships/image" Target="../media/image86.jpg"/><Relationship Id="rId32" Type="http://schemas.openxmlformats.org/officeDocument/2006/relationships/image" Target="../media/image79.jpg"/><Relationship Id="rId20" Type="http://schemas.openxmlformats.org/officeDocument/2006/relationships/image" Target="../media/image66.jpg"/><Relationship Id="rId22" Type="http://schemas.openxmlformats.org/officeDocument/2006/relationships/image" Target="../media/image76.jpg"/><Relationship Id="rId21" Type="http://schemas.openxmlformats.org/officeDocument/2006/relationships/image" Target="../media/image146.jpg"/><Relationship Id="rId24" Type="http://schemas.openxmlformats.org/officeDocument/2006/relationships/image" Target="../media/image75.jpg"/><Relationship Id="rId23" Type="http://schemas.openxmlformats.org/officeDocument/2006/relationships/image" Target="../media/image62.jpg"/><Relationship Id="rId26" Type="http://schemas.openxmlformats.org/officeDocument/2006/relationships/image" Target="../media/image71.jpg"/><Relationship Id="rId25" Type="http://schemas.openxmlformats.org/officeDocument/2006/relationships/image" Target="../media/image74.jpg"/><Relationship Id="rId28" Type="http://schemas.openxmlformats.org/officeDocument/2006/relationships/image" Target="../media/image70.jpg"/><Relationship Id="rId27" Type="http://schemas.openxmlformats.org/officeDocument/2006/relationships/image" Target="../media/image73.jpg"/><Relationship Id="rId29" Type="http://schemas.openxmlformats.org/officeDocument/2006/relationships/image" Target="../media/image96.jpg"/><Relationship Id="rId11" Type="http://schemas.openxmlformats.org/officeDocument/2006/relationships/image" Target="../media/image119.jpg"/><Relationship Id="rId10" Type="http://schemas.openxmlformats.org/officeDocument/2006/relationships/image" Target="../media/image65.jpg"/><Relationship Id="rId13" Type="http://schemas.openxmlformats.org/officeDocument/2006/relationships/image" Target="../media/image61.jpg"/><Relationship Id="rId12" Type="http://schemas.openxmlformats.org/officeDocument/2006/relationships/image" Target="../media/image101.jpg"/><Relationship Id="rId15" Type="http://schemas.openxmlformats.org/officeDocument/2006/relationships/image" Target="../media/image68.jpg"/><Relationship Id="rId14" Type="http://schemas.openxmlformats.org/officeDocument/2006/relationships/image" Target="../media/image63.png"/><Relationship Id="rId17" Type="http://schemas.openxmlformats.org/officeDocument/2006/relationships/image" Target="../media/image110.jpg"/><Relationship Id="rId16" Type="http://schemas.openxmlformats.org/officeDocument/2006/relationships/image" Target="../media/image88.jpg"/><Relationship Id="rId19" Type="http://schemas.openxmlformats.org/officeDocument/2006/relationships/image" Target="../media/image60.jpg"/><Relationship Id="rId18" Type="http://schemas.openxmlformats.org/officeDocument/2006/relationships/image" Target="../media/image59.jpg"/></Relationships>
</file>

<file path=xl/drawings/_rels/drawing3.xml.rels><?xml version="1.0" encoding="UTF-8" standalone="yes"?><Relationships xmlns="http://schemas.openxmlformats.org/package/2006/relationships"><Relationship Id="rId1" Type="http://schemas.openxmlformats.org/officeDocument/2006/relationships/image" Target="../media/image93.jpg"/><Relationship Id="rId2" Type="http://schemas.openxmlformats.org/officeDocument/2006/relationships/image" Target="../media/image80.jpg"/><Relationship Id="rId3" Type="http://schemas.openxmlformats.org/officeDocument/2006/relationships/image" Target="../media/image114.jpg"/><Relationship Id="rId4" Type="http://schemas.openxmlformats.org/officeDocument/2006/relationships/image" Target="../media/image78.jpg"/><Relationship Id="rId9" Type="http://schemas.openxmlformats.org/officeDocument/2006/relationships/image" Target="../media/image92.jpg"/><Relationship Id="rId5" Type="http://schemas.openxmlformats.org/officeDocument/2006/relationships/image" Target="../media/image85.jpg"/><Relationship Id="rId6" Type="http://schemas.openxmlformats.org/officeDocument/2006/relationships/image" Target="../media/image81.jpg"/><Relationship Id="rId7" Type="http://schemas.openxmlformats.org/officeDocument/2006/relationships/image" Target="../media/image77.jpg"/><Relationship Id="rId8" Type="http://schemas.openxmlformats.org/officeDocument/2006/relationships/image" Target="../media/image83.png"/><Relationship Id="rId11" Type="http://schemas.openxmlformats.org/officeDocument/2006/relationships/image" Target="../media/image82.jpg"/><Relationship Id="rId10" Type="http://schemas.openxmlformats.org/officeDocument/2006/relationships/image" Target="../media/image91.jpg"/><Relationship Id="rId12" Type="http://schemas.openxmlformats.org/officeDocument/2006/relationships/image" Target="../media/image89.jpg"/></Relationships>
</file>

<file path=xl/drawings/_rels/drawing4.xml.rels><?xml version="1.0" encoding="UTF-8" standalone="yes"?><Relationships xmlns="http://schemas.openxmlformats.org/package/2006/relationships"><Relationship Id="rId40" Type="http://schemas.openxmlformats.org/officeDocument/2006/relationships/image" Target="../media/image151.jpg"/><Relationship Id="rId190" Type="http://schemas.openxmlformats.org/officeDocument/2006/relationships/image" Target="../media/image284.jpg"/><Relationship Id="rId42" Type="http://schemas.openxmlformats.org/officeDocument/2006/relationships/image" Target="../media/image144.jpg"/><Relationship Id="rId41" Type="http://schemas.openxmlformats.org/officeDocument/2006/relationships/image" Target="../media/image129.jpg"/><Relationship Id="rId44" Type="http://schemas.openxmlformats.org/officeDocument/2006/relationships/image" Target="../media/image158.jpg"/><Relationship Id="rId194" Type="http://schemas.openxmlformats.org/officeDocument/2006/relationships/image" Target="../media/image279.jpg"/><Relationship Id="rId43" Type="http://schemas.openxmlformats.org/officeDocument/2006/relationships/image" Target="../media/image137.jpg"/><Relationship Id="rId193" Type="http://schemas.openxmlformats.org/officeDocument/2006/relationships/image" Target="../media/image310.jpg"/><Relationship Id="rId46" Type="http://schemas.openxmlformats.org/officeDocument/2006/relationships/image" Target="../media/image149.jpg"/><Relationship Id="rId192" Type="http://schemas.openxmlformats.org/officeDocument/2006/relationships/image" Target="../media/image303.png"/><Relationship Id="rId45" Type="http://schemas.openxmlformats.org/officeDocument/2006/relationships/image" Target="../media/image148.jpg"/><Relationship Id="rId191" Type="http://schemas.openxmlformats.org/officeDocument/2006/relationships/image" Target="../media/image313.jpg"/><Relationship Id="rId48" Type="http://schemas.openxmlformats.org/officeDocument/2006/relationships/image" Target="../media/image181.jpg"/><Relationship Id="rId187" Type="http://schemas.openxmlformats.org/officeDocument/2006/relationships/image" Target="../media/image286.jpg"/><Relationship Id="rId47" Type="http://schemas.openxmlformats.org/officeDocument/2006/relationships/image" Target="../media/image159.jpg"/><Relationship Id="rId186" Type="http://schemas.openxmlformats.org/officeDocument/2006/relationships/image" Target="../media/image274.jpg"/><Relationship Id="rId185" Type="http://schemas.openxmlformats.org/officeDocument/2006/relationships/image" Target="../media/image283.jpg"/><Relationship Id="rId49" Type="http://schemas.openxmlformats.org/officeDocument/2006/relationships/image" Target="../media/image163.jpg"/><Relationship Id="rId184" Type="http://schemas.openxmlformats.org/officeDocument/2006/relationships/image" Target="../media/image273.jpg"/><Relationship Id="rId189" Type="http://schemas.openxmlformats.org/officeDocument/2006/relationships/image" Target="../media/image292.jpg"/><Relationship Id="rId188" Type="http://schemas.openxmlformats.org/officeDocument/2006/relationships/image" Target="../media/image276.jpg"/><Relationship Id="rId31" Type="http://schemas.openxmlformats.org/officeDocument/2006/relationships/image" Target="../media/image132.jpg"/><Relationship Id="rId30" Type="http://schemas.openxmlformats.org/officeDocument/2006/relationships/image" Target="../media/image134.jpg"/><Relationship Id="rId33" Type="http://schemas.openxmlformats.org/officeDocument/2006/relationships/image" Target="../media/image204.jpg"/><Relationship Id="rId183" Type="http://schemas.openxmlformats.org/officeDocument/2006/relationships/image" Target="../media/image275.jpg"/><Relationship Id="rId32" Type="http://schemas.openxmlformats.org/officeDocument/2006/relationships/image" Target="../media/image136.png"/><Relationship Id="rId182" Type="http://schemas.openxmlformats.org/officeDocument/2006/relationships/image" Target="../media/image280.jpg"/><Relationship Id="rId35" Type="http://schemas.openxmlformats.org/officeDocument/2006/relationships/image" Target="../media/image141.jpg"/><Relationship Id="rId181" Type="http://schemas.openxmlformats.org/officeDocument/2006/relationships/image" Target="../media/image267.jpg"/><Relationship Id="rId34" Type="http://schemas.openxmlformats.org/officeDocument/2006/relationships/image" Target="../media/image135.jpg"/><Relationship Id="rId180" Type="http://schemas.openxmlformats.org/officeDocument/2006/relationships/image" Target="../media/image282.jpg"/><Relationship Id="rId37" Type="http://schemas.openxmlformats.org/officeDocument/2006/relationships/image" Target="../media/image193.jpg"/><Relationship Id="rId176" Type="http://schemas.openxmlformats.org/officeDocument/2006/relationships/image" Target="../media/image312.jpg"/><Relationship Id="rId36" Type="http://schemas.openxmlformats.org/officeDocument/2006/relationships/image" Target="../media/image118.jpg"/><Relationship Id="rId175" Type="http://schemas.openxmlformats.org/officeDocument/2006/relationships/image" Target="../media/image288.jpg"/><Relationship Id="rId39" Type="http://schemas.openxmlformats.org/officeDocument/2006/relationships/image" Target="../media/image140.png"/><Relationship Id="rId174" Type="http://schemas.openxmlformats.org/officeDocument/2006/relationships/image" Target="../media/image265.jpg"/><Relationship Id="rId38" Type="http://schemas.openxmlformats.org/officeDocument/2006/relationships/image" Target="../media/image126.jpg"/><Relationship Id="rId173" Type="http://schemas.openxmlformats.org/officeDocument/2006/relationships/image" Target="../media/image270.jpg"/><Relationship Id="rId179" Type="http://schemas.openxmlformats.org/officeDocument/2006/relationships/image" Target="../media/image294.jpg"/><Relationship Id="rId178" Type="http://schemas.openxmlformats.org/officeDocument/2006/relationships/image" Target="../media/image277.jpg"/><Relationship Id="rId177" Type="http://schemas.openxmlformats.org/officeDocument/2006/relationships/image" Target="../media/image272.jpg"/><Relationship Id="rId20" Type="http://schemas.openxmlformats.org/officeDocument/2006/relationships/image" Target="../media/image113.jpg"/><Relationship Id="rId22" Type="http://schemas.openxmlformats.org/officeDocument/2006/relationships/image" Target="../media/image112.jpg"/><Relationship Id="rId21" Type="http://schemas.openxmlformats.org/officeDocument/2006/relationships/image" Target="../media/image111.jpg"/><Relationship Id="rId24" Type="http://schemas.openxmlformats.org/officeDocument/2006/relationships/image" Target="../media/image116.jpg"/><Relationship Id="rId23" Type="http://schemas.openxmlformats.org/officeDocument/2006/relationships/image" Target="../media/image109.jpg"/><Relationship Id="rId26" Type="http://schemas.openxmlformats.org/officeDocument/2006/relationships/image" Target="../media/image125.jpg"/><Relationship Id="rId25" Type="http://schemas.openxmlformats.org/officeDocument/2006/relationships/image" Target="../media/image133.png"/><Relationship Id="rId28" Type="http://schemas.openxmlformats.org/officeDocument/2006/relationships/image" Target="../media/image120.jpg"/><Relationship Id="rId27" Type="http://schemas.openxmlformats.org/officeDocument/2006/relationships/image" Target="../media/image121.jpg"/><Relationship Id="rId29" Type="http://schemas.openxmlformats.org/officeDocument/2006/relationships/image" Target="../media/image130.jpg"/><Relationship Id="rId11" Type="http://schemas.openxmlformats.org/officeDocument/2006/relationships/image" Target="../media/image117.jpg"/><Relationship Id="rId10" Type="http://schemas.openxmlformats.org/officeDocument/2006/relationships/image" Target="../media/image107.jpg"/><Relationship Id="rId13" Type="http://schemas.openxmlformats.org/officeDocument/2006/relationships/image" Target="../media/image123.jpg"/><Relationship Id="rId12" Type="http://schemas.openxmlformats.org/officeDocument/2006/relationships/image" Target="../media/image106.jpg"/><Relationship Id="rId15" Type="http://schemas.openxmlformats.org/officeDocument/2006/relationships/image" Target="../media/image131.jpg"/><Relationship Id="rId198" Type="http://schemas.openxmlformats.org/officeDocument/2006/relationships/image" Target="../media/image291.jpg"/><Relationship Id="rId14" Type="http://schemas.openxmlformats.org/officeDocument/2006/relationships/image" Target="../media/image108.jpg"/><Relationship Id="rId197" Type="http://schemas.openxmlformats.org/officeDocument/2006/relationships/image" Target="../media/image289.jpg"/><Relationship Id="rId17" Type="http://schemas.openxmlformats.org/officeDocument/2006/relationships/image" Target="../media/image190.jpg"/><Relationship Id="rId196" Type="http://schemas.openxmlformats.org/officeDocument/2006/relationships/image" Target="../media/image297.jpg"/><Relationship Id="rId16" Type="http://schemas.openxmlformats.org/officeDocument/2006/relationships/image" Target="../media/image105.png"/><Relationship Id="rId195" Type="http://schemas.openxmlformats.org/officeDocument/2006/relationships/image" Target="../media/image319.jpg"/><Relationship Id="rId19" Type="http://schemas.openxmlformats.org/officeDocument/2006/relationships/image" Target="../media/image138.jpg"/><Relationship Id="rId18" Type="http://schemas.openxmlformats.org/officeDocument/2006/relationships/image" Target="../media/image124.jpg"/><Relationship Id="rId199" Type="http://schemas.openxmlformats.org/officeDocument/2006/relationships/image" Target="../media/image315.jpg"/><Relationship Id="rId84" Type="http://schemas.openxmlformats.org/officeDocument/2006/relationships/image" Target="../media/image179.jpg"/><Relationship Id="rId83" Type="http://schemas.openxmlformats.org/officeDocument/2006/relationships/image" Target="../media/image172.jpg"/><Relationship Id="rId86" Type="http://schemas.openxmlformats.org/officeDocument/2006/relationships/image" Target="../media/image205.png"/><Relationship Id="rId85" Type="http://schemas.openxmlformats.org/officeDocument/2006/relationships/image" Target="../media/image187.jpg"/><Relationship Id="rId88" Type="http://schemas.openxmlformats.org/officeDocument/2006/relationships/image" Target="../media/image199.png"/><Relationship Id="rId150" Type="http://schemas.openxmlformats.org/officeDocument/2006/relationships/image" Target="../media/image245.jpg"/><Relationship Id="rId87" Type="http://schemas.openxmlformats.org/officeDocument/2006/relationships/image" Target="../media/image176.jpg"/><Relationship Id="rId89" Type="http://schemas.openxmlformats.org/officeDocument/2006/relationships/image" Target="../media/image180.jpg"/><Relationship Id="rId80" Type="http://schemas.openxmlformats.org/officeDocument/2006/relationships/image" Target="../media/image173.jpg"/><Relationship Id="rId82" Type="http://schemas.openxmlformats.org/officeDocument/2006/relationships/image" Target="../media/image167.jpg"/><Relationship Id="rId81" Type="http://schemas.openxmlformats.org/officeDocument/2006/relationships/image" Target="../media/image168.jpg"/><Relationship Id="rId1" Type="http://schemas.openxmlformats.org/officeDocument/2006/relationships/image" Target="../media/image99.jpg"/><Relationship Id="rId2" Type="http://schemas.openxmlformats.org/officeDocument/2006/relationships/image" Target="../media/image87.jpg"/><Relationship Id="rId3" Type="http://schemas.openxmlformats.org/officeDocument/2006/relationships/image" Target="../media/image103.jpg"/><Relationship Id="rId149" Type="http://schemas.openxmlformats.org/officeDocument/2006/relationships/image" Target="../media/image321.jpg"/><Relationship Id="rId4" Type="http://schemas.openxmlformats.org/officeDocument/2006/relationships/image" Target="../media/image102.jpg"/><Relationship Id="rId148" Type="http://schemas.openxmlformats.org/officeDocument/2006/relationships/image" Target="../media/image324.jpg"/><Relationship Id="rId9" Type="http://schemas.openxmlformats.org/officeDocument/2006/relationships/image" Target="../media/image127.jpg"/><Relationship Id="rId143" Type="http://schemas.openxmlformats.org/officeDocument/2006/relationships/image" Target="../media/image231.jpg"/><Relationship Id="rId142" Type="http://schemas.openxmlformats.org/officeDocument/2006/relationships/image" Target="../media/image278.jpg"/><Relationship Id="rId141" Type="http://schemas.openxmlformats.org/officeDocument/2006/relationships/image" Target="../media/image233.jpg"/><Relationship Id="rId140" Type="http://schemas.openxmlformats.org/officeDocument/2006/relationships/image" Target="../media/image246.jpg"/><Relationship Id="rId5" Type="http://schemas.openxmlformats.org/officeDocument/2006/relationships/image" Target="../media/image104.jpg"/><Relationship Id="rId147" Type="http://schemas.openxmlformats.org/officeDocument/2006/relationships/image" Target="../media/image264.jpg"/><Relationship Id="rId6" Type="http://schemas.openxmlformats.org/officeDocument/2006/relationships/image" Target="../media/image100.jpg"/><Relationship Id="rId146" Type="http://schemas.openxmlformats.org/officeDocument/2006/relationships/image" Target="../media/image249.jpg"/><Relationship Id="rId7" Type="http://schemas.openxmlformats.org/officeDocument/2006/relationships/image" Target="../media/image97.jpg"/><Relationship Id="rId145" Type="http://schemas.openxmlformats.org/officeDocument/2006/relationships/image" Target="../media/image248.jpg"/><Relationship Id="rId8" Type="http://schemas.openxmlformats.org/officeDocument/2006/relationships/image" Target="../media/image94.jpg"/><Relationship Id="rId144" Type="http://schemas.openxmlformats.org/officeDocument/2006/relationships/image" Target="../media/image229.jpg"/><Relationship Id="rId73" Type="http://schemas.openxmlformats.org/officeDocument/2006/relationships/image" Target="../media/image185.jpg"/><Relationship Id="rId72" Type="http://schemas.openxmlformats.org/officeDocument/2006/relationships/image" Target="../media/image164.jpg"/><Relationship Id="rId75" Type="http://schemas.openxmlformats.org/officeDocument/2006/relationships/image" Target="../media/image197.jpg"/><Relationship Id="rId74" Type="http://schemas.openxmlformats.org/officeDocument/2006/relationships/image" Target="../media/image183.jpg"/><Relationship Id="rId77" Type="http://schemas.openxmlformats.org/officeDocument/2006/relationships/image" Target="../media/image177.jpg"/><Relationship Id="rId76" Type="http://schemas.openxmlformats.org/officeDocument/2006/relationships/image" Target="../media/image162.png"/><Relationship Id="rId79" Type="http://schemas.openxmlformats.org/officeDocument/2006/relationships/image" Target="../media/image170.jpg"/><Relationship Id="rId78" Type="http://schemas.openxmlformats.org/officeDocument/2006/relationships/image" Target="../media/image178.jpg"/><Relationship Id="rId71" Type="http://schemas.openxmlformats.org/officeDocument/2006/relationships/image" Target="../media/image157.jpg"/><Relationship Id="rId70" Type="http://schemas.openxmlformats.org/officeDocument/2006/relationships/image" Target="../media/image165.jpg"/><Relationship Id="rId139" Type="http://schemas.openxmlformats.org/officeDocument/2006/relationships/image" Target="../media/image252.jpg"/><Relationship Id="rId138" Type="http://schemas.openxmlformats.org/officeDocument/2006/relationships/image" Target="../media/image262.jpg"/><Relationship Id="rId137" Type="http://schemas.openxmlformats.org/officeDocument/2006/relationships/image" Target="../media/image221.jpg"/><Relationship Id="rId132" Type="http://schemas.openxmlformats.org/officeDocument/2006/relationships/image" Target="../media/image222.jpg"/><Relationship Id="rId131" Type="http://schemas.openxmlformats.org/officeDocument/2006/relationships/image" Target="../media/image235.jpg"/><Relationship Id="rId130" Type="http://schemas.openxmlformats.org/officeDocument/2006/relationships/image" Target="../media/image236.jpg"/><Relationship Id="rId136" Type="http://schemas.openxmlformats.org/officeDocument/2006/relationships/image" Target="../media/image227.jpg"/><Relationship Id="rId135" Type="http://schemas.openxmlformats.org/officeDocument/2006/relationships/image" Target="../media/image237.jpg"/><Relationship Id="rId134" Type="http://schemas.openxmlformats.org/officeDocument/2006/relationships/image" Target="../media/image232.jpg"/><Relationship Id="rId133" Type="http://schemas.openxmlformats.org/officeDocument/2006/relationships/image" Target="../media/image230.jpg"/><Relationship Id="rId62" Type="http://schemas.openxmlformats.org/officeDocument/2006/relationships/image" Target="../media/image145.jpg"/><Relationship Id="rId61" Type="http://schemas.openxmlformats.org/officeDocument/2006/relationships/image" Target="../media/image147.jpg"/><Relationship Id="rId64" Type="http://schemas.openxmlformats.org/officeDocument/2006/relationships/image" Target="../media/image166.jpg"/><Relationship Id="rId63" Type="http://schemas.openxmlformats.org/officeDocument/2006/relationships/image" Target="../media/image161.jpg"/><Relationship Id="rId66" Type="http://schemas.openxmlformats.org/officeDocument/2006/relationships/image" Target="../media/image154.jpg"/><Relationship Id="rId172" Type="http://schemas.openxmlformats.org/officeDocument/2006/relationships/image" Target="../media/image362.jpg"/><Relationship Id="rId65" Type="http://schemas.openxmlformats.org/officeDocument/2006/relationships/image" Target="../media/image182.jpg"/><Relationship Id="rId171" Type="http://schemas.openxmlformats.org/officeDocument/2006/relationships/image" Target="../media/image258.jpg"/><Relationship Id="rId68" Type="http://schemas.openxmlformats.org/officeDocument/2006/relationships/image" Target="../media/image171.png"/><Relationship Id="rId170" Type="http://schemas.openxmlformats.org/officeDocument/2006/relationships/image" Target="../media/image261.jpg"/><Relationship Id="rId67" Type="http://schemas.openxmlformats.org/officeDocument/2006/relationships/image" Target="../media/image153.jpg"/><Relationship Id="rId60" Type="http://schemas.openxmlformats.org/officeDocument/2006/relationships/image" Target="../media/image257.jpg"/><Relationship Id="rId165" Type="http://schemas.openxmlformats.org/officeDocument/2006/relationships/image" Target="../media/image266.jpg"/><Relationship Id="rId69" Type="http://schemas.openxmlformats.org/officeDocument/2006/relationships/image" Target="../media/image169.jpg"/><Relationship Id="rId164" Type="http://schemas.openxmlformats.org/officeDocument/2006/relationships/image" Target="../media/image285.jpg"/><Relationship Id="rId163" Type="http://schemas.openxmlformats.org/officeDocument/2006/relationships/image" Target="../media/image271.jpg"/><Relationship Id="rId162" Type="http://schemas.openxmlformats.org/officeDocument/2006/relationships/image" Target="../media/image269.jpg"/><Relationship Id="rId169" Type="http://schemas.openxmlformats.org/officeDocument/2006/relationships/image" Target="../media/image281.jpg"/><Relationship Id="rId168" Type="http://schemas.openxmlformats.org/officeDocument/2006/relationships/image" Target="../media/image251.jpg"/><Relationship Id="rId167" Type="http://schemas.openxmlformats.org/officeDocument/2006/relationships/image" Target="../media/image260.jpg"/><Relationship Id="rId166" Type="http://schemas.openxmlformats.org/officeDocument/2006/relationships/image" Target="../media/image259.jpg"/><Relationship Id="rId51" Type="http://schemas.openxmlformats.org/officeDocument/2006/relationships/image" Target="../media/image184.jpg"/><Relationship Id="rId50" Type="http://schemas.openxmlformats.org/officeDocument/2006/relationships/image" Target="../media/image160.jpg"/><Relationship Id="rId53" Type="http://schemas.openxmlformats.org/officeDocument/2006/relationships/image" Target="../media/image139.jpg"/><Relationship Id="rId52" Type="http://schemas.openxmlformats.org/officeDocument/2006/relationships/image" Target="../media/image201.jpg"/><Relationship Id="rId55" Type="http://schemas.openxmlformats.org/officeDocument/2006/relationships/image" Target="../media/image152.jpg"/><Relationship Id="rId161" Type="http://schemas.openxmlformats.org/officeDocument/2006/relationships/image" Target="../media/image256.jpg"/><Relationship Id="rId54" Type="http://schemas.openxmlformats.org/officeDocument/2006/relationships/image" Target="../media/image142.jpg"/><Relationship Id="rId160" Type="http://schemas.openxmlformats.org/officeDocument/2006/relationships/image" Target="../media/image308.jpg"/><Relationship Id="rId57" Type="http://schemas.openxmlformats.org/officeDocument/2006/relationships/image" Target="../media/image156.jpg"/><Relationship Id="rId56" Type="http://schemas.openxmlformats.org/officeDocument/2006/relationships/image" Target="../media/image143.jpg"/><Relationship Id="rId159" Type="http://schemas.openxmlformats.org/officeDocument/2006/relationships/image" Target="../media/image253.jpg"/><Relationship Id="rId59" Type="http://schemas.openxmlformats.org/officeDocument/2006/relationships/image" Target="../media/image175.jpg"/><Relationship Id="rId154" Type="http://schemas.openxmlformats.org/officeDocument/2006/relationships/image" Target="../media/image242.jpg"/><Relationship Id="rId58" Type="http://schemas.openxmlformats.org/officeDocument/2006/relationships/image" Target="../media/image155.jpg"/><Relationship Id="rId153" Type="http://schemas.openxmlformats.org/officeDocument/2006/relationships/image" Target="../media/image254.png"/><Relationship Id="rId152" Type="http://schemas.openxmlformats.org/officeDocument/2006/relationships/image" Target="../media/image263.jpg"/><Relationship Id="rId151" Type="http://schemas.openxmlformats.org/officeDocument/2006/relationships/image" Target="../media/image241.jpg"/><Relationship Id="rId158" Type="http://schemas.openxmlformats.org/officeDocument/2006/relationships/image" Target="../media/image293.jpg"/><Relationship Id="rId157" Type="http://schemas.openxmlformats.org/officeDocument/2006/relationships/image" Target="../media/image240.jpg"/><Relationship Id="rId156" Type="http://schemas.openxmlformats.org/officeDocument/2006/relationships/image" Target="../media/image268.jpg"/><Relationship Id="rId155" Type="http://schemas.openxmlformats.org/officeDocument/2006/relationships/image" Target="../media/image244.jpg"/><Relationship Id="rId107" Type="http://schemas.openxmlformats.org/officeDocument/2006/relationships/image" Target="../media/image216.jpg"/><Relationship Id="rId228" Type="http://schemas.openxmlformats.org/officeDocument/2006/relationships/image" Target="../media/image329.jpg"/><Relationship Id="rId106" Type="http://schemas.openxmlformats.org/officeDocument/2006/relationships/image" Target="../media/image218.jpg"/><Relationship Id="rId227" Type="http://schemas.openxmlformats.org/officeDocument/2006/relationships/image" Target="../media/image320.jpg"/><Relationship Id="rId105" Type="http://schemas.openxmlformats.org/officeDocument/2006/relationships/image" Target="../media/image192.jpg"/><Relationship Id="rId226" Type="http://schemas.openxmlformats.org/officeDocument/2006/relationships/image" Target="../media/image327.jpg"/><Relationship Id="rId104" Type="http://schemas.openxmlformats.org/officeDocument/2006/relationships/image" Target="../media/image200.jpg"/><Relationship Id="rId225" Type="http://schemas.openxmlformats.org/officeDocument/2006/relationships/image" Target="../media/image322.png"/><Relationship Id="rId109" Type="http://schemas.openxmlformats.org/officeDocument/2006/relationships/image" Target="../media/image219.jpg"/><Relationship Id="rId108" Type="http://schemas.openxmlformats.org/officeDocument/2006/relationships/image" Target="../media/image223.jpg"/><Relationship Id="rId229" Type="http://schemas.openxmlformats.org/officeDocument/2006/relationships/image" Target="../media/image317.jpg"/><Relationship Id="rId220" Type="http://schemas.openxmlformats.org/officeDocument/2006/relationships/image" Target="../media/image333.jpg"/><Relationship Id="rId103" Type="http://schemas.openxmlformats.org/officeDocument/2006/relationships/image" Target="../media/image208.jpg"/><Relationship Id="rId224" Type="http://schemas.openxmlformats.org/officeDocument/2006/relationships/image" Target="../media/image325.jpg"/><Relationship Id="rId102" Type="http://schemas.openxmlformats.org/officeDocument/2006/relationships/image" Target="../media/image198.jpg"/><Relationship Id="rId223" Type="http://schemas.openxmlformats.org/officeDocument/2006/relationships/image" Target="../media/image316.jpg"/><Relationship Id="rId101" Type="http://schemas.openxmlformats.org/officeDocument/2006/relationships/image" Target="../media/image195.jpg"/><Relationship Id="rId222" Type="http://schemas.openxmlformats.org/officeDocument/2006/relationships/image" Target="../media/image332.jpg"/><Relationship Id="rId100" Type="http://schemas.openxmlformats.org/officeDocument/2006/relationships/image" Target="../media/image194.jpg"/><Relationship Id="rId221" Type="http://schemas.openxmlformats.org/officeDocument/2006/relationships/image" Target="../media/image340.jpg"/><Relationship Id="rId217" Type="http://schemas.openxmlformats.org/officeDocument/2006/relationships/image" Target="../media/image307.jpg"/><Relationship Id="rId216" Type="http://schemas.openxmlformats.org/officeDocument/2006/relationships/image" Target="../media/image348.jpg"/><Relationship Id="rId215" Type="http://schemas.openxmlformats.org/officeDocument/2006/relationships/image" Target="../media/image335.jpg"/><Relationship Id="rId214" Type="http://schemas.openxmlformats.org/officeDocument/2006/relationships/image" Target="../media/image314.jpg"/><Relationship Id="rId219" Type="http://schemas.openxmlformats.org/officeDocument/2006/relationships/image" Target="../media/image306.jpg"/><Relationship Id="rId218" Type="http://schemas.openxmlformats.org/officeDocument/2006/relationships/image" Target="../media/image373.jpg"/><Relationship Id="rId213" Type="http://schemas.openxmlformats.org/officeDocument/2006/relationships/image" Target="../media/image300.jpg"/><Relationship Id="rId212" Type="http://schemas.openxmlformats.org/officeDocument/2006/relationships/image" Target="../media/image301.jpg"/><Relationship Id="rId211" Type="http://schemas.openxmlformats.org/officeDocument/2006/relationships/image" Target="../media/image311.jpg"/><Relationship Id="rId210" Type="http://schemas.openxmlformats.org/officeDocument/2006/relationships/image" Target="../media/image309.jpg"/><Relationship Id="rId129" Type="http://schemas.openxmlformats.org/officeDocument/2006/relationships/image" Target="../media/image239.jpg"/><Relationship Id="rId128" Type="http://schemas.openxmlformats.org/officeDocument/2006/relationships/image" Target="../media/image214.jpg"/><Relationship Id="rId127" Type="http://schemas.openxmlformats.org/officeDocument/2006/relationships/image" Target="../media/image226.jpg"/><Relationship Id="rId126" Type="http://schemas.openxmlformats.org/officeDocument/2006/relationships/image" Target="../media/image220.jpg"/><Relationship Id="rId121" Type="http://schemas.openxmlformats.org/officeDocument/2006/relationships/image" Target="../media/image238.jpg"/><Relationship Id="rId120" Type="http://schemas.openxmlformats.org/officeDocument/2006/relationships/image" Target="../media/image295.png"/><Relationship Id="rId125" Type="http://schemas.openxmlformats.org/officeDocument/2006/relationships/image" Target="../media/image224.jpg"/><Relationship Id="rId124" Type="http://schemas.openxmlformats.org/officeDocument/2006/relationships/image" Target="../media/image250.jpg"/><Relationship Id="rId123" Type="http://schemas.openxmlformats.org/officeDocument/2006/relationships/image" Target="../media/image243.jpg"/><Relationship Id="rId122" Type="http://schemas.openxmlformats.org/officeDocument/2006/relationships/image" Target="../media/image234.jpg"/><Relationship Id="rId95" Type="http://schemas.openxmlformats.org/officeDocument/2006/relationships/image" Target="../media/image189.jpg"/><Relationship Id="rId94" Type="http://schemas.openxmlformats.org/officeDocument/2006/relationships/image" Target="../media/image213.jpg"/><Relationship Id="rId97" Type="http://schemas.openxmlformats.org/officeDocument/2006/relationships/image" Target="../media/image186.jpg"/><Relationship Id="rId96" Type="http://schemas.openxmlformats.org/officeDocument/2006/relationships/image" Target="../media/image206.jpg"/><Relationship Id="rId99" Type="http://schemas.openxmlformats.org/officeDocument/2006/relationships/image" Target="../media/image202.jpg"/><Relationship Id="rId98" Type="http://schemas.openxmlformats.org/officeDocument/2006/relationships/image" Target="../media/image196.jpg"/><Relationship Id="rId91" Type="http://schemas.openxmlformats.org/officeDocument/2006/relationships/image" Target="../media/image191.jpg"/><Relationship Id="rId90" Type="http://schemas.openxmlformats.org/officeDocument/2006/relationships/image" Target="../media/image174.jpg"/><Relationship Id="rId93" Type="http://schemas.openxmlformats.org/officeDocument/2006/relationships/image" Target="../media/image255.jpg"/><Relationship Id="rId92" Type="http://schemas.openxmlformats.org/officeDocument/2006/relationships/image" Target="../media/image203.jpg"/><Relationship Id="rId118" Type="http://schemas.openxmlformats.org/officeDocument/2006/relationships/image" Target="../media/image209.jpg"/><Relationship Id="rId117" Type="http://schemas.openxmlformats.org/officeDocument/2006/relationships/image" Target="../media/image228.jpg"/><Relationship Id="rId116" Type="http://schemas.openxmlformats.org/officeDocument/2006/relationships/image" Target="../media/image207.jpg"/><Relationship Id="rId237" Type="http://schemas.openxmlformats.org/officeDocument/2006/relationships/image" Target="../media/image349.jpg"/><Relationship Id="rId115" Type="http://schemas.openxmlformats.org/officeDocument/2006/relationships/image" Target="../media/image210.jpg"/><Relationship Id="rId236" Type="http://schemas.openxmlformats.org/officeDocument/2006/relationships/image" Target="../media/image423.jpg"/><Relationship Id="rId119" Type="http://schemas.openxmlformats.org/officeDocument/2006/relationships/image" Target="../media/image247.jpg"/><Relationship Id="rId110" Type="http://schemas.openxmlformats.org/officeDocument/2006/relationships/image" Target="../media/image212.jpg"/><Relationship Id="rId231" Type="http://schemas.openxmlformats.org/officeDocument/2006/relationships/image" Target="../media/image328.jpg"/><Relationship Id="rId230" Type="http://schemas.openxmlformats.org/officeDocument/2006/relationships/image" Target="../media/image318.jpg"/><Relationship Id="rId114" Type="http://schemas.openxmlformats.org/officeDocument/2006/relationships/image" Target="../media/image211.jpg"/><Relationship Id="rId235" Type="http://schemas.openxmlformats.org/officeDocument/2006/relationships/image" Target="../media/image336.jpg"/><Relationship Id="rId113" Type="http://schemas.openxmlformats.org/officeDocument/2006/relationships/image" Target="../media/image215.jpg"/><Relationship Id="rId234" Type="http://schemas.openxmlformats.org/officeDocument/2006/relationships/image" Target="../media/image477.jpg"/><Relationship Id="rId112" Type="http://schemas.openxmlformats.org/officeDocument/2006/relationships/image" Target="../media/image217.jpg"/><Relationship Id="rId233" Type="http://schemas.openxmlformats.org/officeDocument/2006/relationships/image" Target="../media/image430.jpg"/><Relationship Id="rId111" Type="http://schemas.openxmlformats.org/officeDocument/2006/relationships/image" Target="../media/image225.png"/><Relationship Id="rId232" Type="http://schemas.openxmlformats.org/officeDocument/2006/relationships/image" Target="../media/image345.jpg"/><Relationship Id="rId206" Type="http://schemas.openxmlformats.org/officeDocument/2006/relationships/image" Target="../media/image326.jpg"/><Relationship Id="rId205" Type="http://schemas.openxmlformats.org/officeDocument/2006/relationships/image" Target="../media/image304.jpg"/><Relationship Id="rId204" Type="http://schemas.openxmlformats.org/officeDocument/2006/relationships/image" Target="../media/image323.jpg"/><Relationship Id="rId203" Type="http://schemas.openxmlformats.org/officeDocument/2006/relationships/image" Target="../media/image302.jpg"/><Relationship Id="rId209" Type="http://schemas.openxmlformats.org/officeDocument/2006/relationships/image" Target="../media/image305.jpg"/><Relationship Id="rId208" Type="http://schemas.openxmlformats.org/officeDocument/2006/relationships/image" Target="../media/image342.jpg"/><Relationship Id="rId207" Type="http://schemas.openxmlformats.org/officeDocument/2006/relationships/image" Target="../media/image299.jpg"/><Relationship Id="rId202" Type="http://schemas.openxmlformats.org/officeDocument/2006/relationships/image" Target="../media/image287.jpg"/><Relationship Id="rId201" Type="http://schemas.openxmlformats.org/officeDocument/2006/relationships/image" Target="../media/image296.jpg"/><Relationship Id="rId200" Type="http://schemas.openxmlformats.org/officeDocument/2006/relationships/image" Target="../media/image290.jpg"/></Relationships>
</file>

<file path=xl/drawings/_rels/drawing5.xml.rels><?xml version="1.0" encoding="UTF-8" standalone="yes"?><Relationships xmlns="http://schemas.openxmlformats.org/package/2006/relationships"><Relationship Id="rId40" Type="http://schemas.openxmlformats.org/officeDocument/2006/relationships/image" Target="../media/image384.jpg"/><Relationship Id="rId42" Type="http://schemas.openxmlformats.org/officeDocument/2006/relationships/image" Target="../media/image383.jpg"/><Relationship Id="rId41" Type="http://schemas.openxmlformats.org/officeDocument/2006/relationships/image" Target="../media/image375.jpg"/><Relationship Id="rId44" Type="http://schemas.openxmlformats.org/officeDocument/2006/relationships/image" Target="../media/image393.jpg"/><Relationship Id="rId43" Type="http://schemas.openxmlformats.org/officeDocument/2006/relationships/image" Target="../media/image376.jpg"/><Relationship Id="rId46" Type="http://schemas.openxmlformats.org/officeDocument/2006/relationships/image" Target="../media/image385.jpg"/><Relationship Id="rId45" Type="http://schemas.openxmlformats.org/officeDocument/2006/relationships/image" Target="../media/image439.jpg"/><Relationship Id="rId47" Type="http://schemas.openxmlformats.org/officeDocument/2006/relationships/image" Target="../media/image387.png"/><Relationship Id="rId31" Type="http://schemas.openxmlformats.org/officeDocument/2006/relationships/image" Target="../media/image380.png"/><Relationship Id="rId30" Type="http://schemas.openxmlformats.org/officeDocument/2006/relationships/image" Target="../media/image364.jpg"/><Relationship Id="rId33" Type="http://schemas.openxmlformats.org/officeDocument/2006/relationships/image" Target="../media/image379.jpg"/><Relationship Id="rId32" Type="http://schemas.openxmlformats.org/officeDocument/2006/relationships/image" Target="../media/image368.jpg"/><Relationship Id="rId35" Type="http://schemas.openxmlformats.org/officeDocument/2006/relationships/image" Target="../media/image374.png"/><Relationship Id="rId34" Type="http://schemas.openxmlformats.org/officeDocument/2006/relationships/image" Target="../media/image371.jpg"/><Relationship Id="rId37" Type="http://schemas.openxmlformats.org/officeDocument/2006/relationships/image" Target="../media/image481.jpg"/><Relationship Id="rId36" Type="http://schemas.openxmlformats.org/officeDocument/2006/relationships/image" Target="../media/image408.jpg"/><Relationship Id="rId39" Type="http://schemas.openxmlformats.org/officeDocument/2006/relationships/image" Target="../media/image392.jpg"/><Relationship Id="rId38" Type="http://schemas.openxmlformats.org/officeDocument/2006/relationships/image" Target="../media/image378.jpg"/><Relationship Id="rId20" Type="http://schemas.openxmlformats.org/officeDocument/2006/relationships/image" Target="../media/image358.png"/><Relationship Id="rId22" Type="http://schemas.openxmlformats.org/officeDocument/2006/relationships/image" Target="../media/image381.jpg"/><Relationship Id="rId21" Type="http://schemas.openxmlformats.org/officeDocument/2006/relationships/image" Target="../media/image366.jpg"/><Relationship Id="rId24" Type="http://schemas.openxmlformats.org/officeDocument/2006/relationships/image" Target="../media/image355.jpg"/><Relationship Id="rId23" Type="http://schemas.openxmlformats.org/officeDocument/2006/relationships/image" Target="../media/image360.jpg"/><Relationship Id="rId26" Type="http://schemas.openxmlformats.org/officeDocument/2006/relationships/image" Target="../media/image365.jpg"/><Relationship Id="rId25" Type="http://schemas.openxmlformats.org/officeDocument/2006/relationships/image" Target="../media/image363.jpg"/><Relationship Id="rId28" Type="http://schemas.openxmlformats.org/officeDocument/2006/relationships/image" Target="../media/image372.jpg"/><Relationship Id="rId27" Type="http://schemas.openxmlformats.org/officeDocument/2006/relationships/image" Target="../media/image370.png"/><Relationship Id="rId29" Type="http://schemas.openxmlformats.org/officeDocument/2006/relationships/image" Target="../media/image369.jpg"/><Relationship Id="rId11" Type="http://schemas.openxmlformats.org/officeDocument/2006/relationships/image" Target="../media/image351.jpg"/><Relationship Id="rId10" Type="http://schemas.openxmlformats.org/officeDocument/2006/relationships/image" Target="../media/image344.jpg"/><Relationship Id="rId13" Type="http://schemas.openxmlformats.org/officeDocument/2006/relationships/image" Target="../media/image359.jpg"/><Relationship Id="rId12" Type="http://schemas.openxmlformats.org/officeDocument/2006/relationships/image" Target="../media/image361.jpg"/><Relationship Id="rId15" Type="http://schemas.openxmlformats.org/officeDocument/2006/relationships/image" Target="../media/image346.jpg"/><Relationship Id="rId14" Type="http://schemas.openxmlformats.org/officeDocument/2006/relationships/image" Target="../media/image357.jpg"/><Relationship Id="rId17" Type="http://schemas.openxmlformats.org/officeDocument/2006/relationships/image" Target="../media/image356.jpg"/><Relationship Id="rId16" Type="http://schemas.openxmlformats.org/officeDocument/2006/relationships/image" Target="../media/image367.png"/><Relationship Id="rId19" Type="http://schemas.openxmlformats.org/officeDocument/2006/relationships/image" Target="../media/image353.jpg"/><Relationship Id="rId18" Type="http://schemas.openxmlformats.org/officeDocument/2006/relationships/image" Target="../media/image350.jpg"/><Relationship Id="rId1" Type="http://schemas.openxmlformats.org/officeDocument/2006/relationships/image" Target="../media/image352.jpg"/><Relationship Id="rId2" Type="http://schemas.openxmlformats.org/officeDocument/2006/relationships/image" Target="../media/image338.jpg"/><Relationship Id="rId3" Type="http://schemas.openxmlformats.org/officeDocument/2006/relationships/image" Target="../media/image339.jpg"/><Relationship Id="rId4" Type="http://schemas.openxmlformats.org/officeDocument/2006/relationships/image" Target="../media/image334.png"/><Relationship Id="rId9" Type="http://schemas.openxmlformats.org/officeDocument/2006/relationships/image" Target="../media/image347.png"/><Relationship Id="rId5" Type="http://schemas.openxmlformats.org/officeDocument/2006/relationships/image" Target="../media/image343.png"/><Relationship Id="rId6" Type="http://schemas.openxmlformats.org/officeDocument/2006/relationships/image" Target="../media/image341.png"/><Relationship Id="rId7" Type="http://schemas.openxmlformats.org/officeDocument/2006/relationships/image" Target="../media/image354.png"/><Relationship Id="rId8" Type="http://schemas.openxmlformats.org/officeDocument/2006/relationships/image" Target="../media/image337.jpg"/></Relationships>
</file>

<file path=xl/drawings/_rels/drawing6.xml.rels><?xml version="1.0" encoding="UTF-8" standalone="yes"?><Relationships xmlns="http://schemas.openxmlformats.org/package/2006/relationships"><Relationship Id="rId20" Type="http://schemas.openxmlformats.org/officeDocument/2006/relationships/image" Target="../media/image403.jpg"/><Relationship Id="rId22" Type="http://schemas.openxmlformats.org/officeDocument/2006/relationships/image" Target="../media/image405.jpg"/><Relationship Id="rId21" Type="http://schemas.openxmlformats.org/officeDocument/2006/relationships/image" Target="../media/image421.png"/><Relationship Id="rId24" Type="http://schemas.openxmlformats.org/officeDocument/2006/relationships/image" Target="../media/image402.png"/><Relationship Id="rId23" Type="http://schemas.openxmlformats.org/officeDocument/2006/relationships/image" Target="../media/image411.jpg"/><Relationship Id="rId26" Type="http://schemas.openxmlformats.org/officeDocument/2006/relationships/image" Target="../media/image419.png"/><Relationship Id="rId25" Type="http://schemas.openxmlformats.org/officeDocument/2006/relationships/image" Target="../media/image410.jpg"/><Relationship Id="rId28" Type="http://schemas.openxmlformats.org/officeDocument/2006/relationships/image" Target="../media/image406.jpg"/><Relationship Id="rId27" Type="http://schemas.openxmlformats.org/officeDocument/2006/relationships/image" Target="../media/image420.png"/><Relationship Id="rId11" Type="http://schemas.openxmlformats.org/officeDocument/2006/relationships/image" Target="../media/image391.jpg"/><Relationship Id="rId10" Type="http://schemas.openxmlformats.org/officeDocument/2006/relationships/image" Target="../media/image398.jpg"/><Relationship Id="rId13" Type="http://schemas.openxmlformats.org/officeDocument/2006/relationships/image" Target="../media/image401.jpg"/><Relationship Id="rId12" Type="http://schemas.openxmlformats.org/officeDocument/2006/relationships/image" Target="../media/image400.jpg"/><Relationship Id="rId15" Type="http://schemas.openxmlformats.org/officeDocument/2006/relationships/image" Target="../media/image395.jpg"/><Relationship Id="rId14" Type="http://schemas.openxmlformats.org/officeDocument/2006/relationships/image" Target="../media/image394.jpg"/><Relationship Id="rId17" Type="http://schemas.openxmlformats.org/officeDocument/2006/relationships/image" Target="../media/image409.jpg"/><Relationship Id="rId16" Type="http://schemas.openxmlformats.org/officeDocument/2006/relationships/image" Target="../media/image396.jpg"/><Relationship Id="rId19" Type="http://schemas.openxmlformats.org/officeDocument/2006/relationships/image" Target="../media/image431.png"/><Relationship Id="rId18" Type="http://schemas.openxmlformats.org/officeDocument/2006/relationships/image" Target="../media/image407.jpg"/><Relationship Id="rId1" Type="http://schemas.openxmlformats.org/officeDocument/2006/relationships/image" Target="../media/image390.jpg"/><Relationship Id="rId2" Type="http://schemas.openxmlformats.org/officeDocument/2006/relationships/image" Target="../media/image377.jpg"/><Relationship Id="rId3" Type="http://schemas.openxmlformats.org/officeDocument/2006/relationships/image" Target="../media/image397.jpg"/><Relationship Id="rId4" Type="http://schemas.openxmlformats.org/officeDocument/2006/relationships/image" Target="../media/image382.jpg"/><Relationship Id="rId9" Type="http://schemas.openxmlformats.org/officeDocument/2006/relationships/image" Target="../media/image404.jpg"/><Relationship Id="rId5" Type="http://schemas.openxmlformats.org/officeDocument/2006/relationships/image" Target="../media/image386.jpg"/><Relationship Id="rId6" Type="http://schemas.openxmlformats.org/officeDocument/2006/relationships/image" Target="../media/image389.jpg"/><Relationship Id="rId7" Type="http://schemas.openxmlformats.org/officeDocument/2006/relationships/image" Target="../media/image399.png"/><Relationship Id="rId8" Type="http://schemas.openxmlformats.org/officeDocument/2006/relationships/image" Target="../media/image388.jpg"/></Relationships>
</file>

<file path=xl/drawings/_rels/drawing7.xml.rels><?xml version="1.0" encoding="UTF-8" standalone="yes"?><Relationships xmlns="http://schemas.openxmlformats.org/package/2006/relationships"><Relationship Id="rId20" Type="http://schemas.openxmlformats.org/officeDocument/2006/relationships/image" Target="../media/image444.jpg"/><Relationship Id="rId22" Type="http://schemas.openxmlformats.org/officeDocument/2006/relationships/image" Target="../media/image433.jpg"/><Relationship Id="rId21" Type="http://schemas.openxmlformats.org/officeDocument/2006/relationships/image" Target="../media/image450.jpg"/><Relationship Id="rId11" Type="http://schemas.openxmlformats.org/officeDocument/2006/relationships/image" Target="../media/image416.jpg"/><Relationship Id="rId10" Type="http://schemas.openxmlformats.org/officeDocument/2006/relationships/image" Target="../media/image435.jpg"/><Relationship Id="rId13" Type="http://schemas.openxmlformats.org/officeDocument/2006/relationships/image" Target="../media/image467.jpg"/><Relationship Id="rId12" Type="http://schemas.openxmlformats.org/officeDocument/2006/relationships/image" Target="../media/image478.jpg"/><Relationship Id="rId15" Type="http://schemas.openxmlformats.org/officeDocument/2006/relationships/image" Target="../media/image447.png"/><Relationship Id="rId14" Type="http://schemas.openxmlformats.org/officeDocument/2006/relationships/image" Target="../media/image422.jpg"/><Relationship Id="rId17" Type="http://schemas.openxmlformats.org/officeDocument/2006/relationships/image" Target="../media/image428.jpg"/><Relationship Id="rId16" Type="http://schemas.openxmlformats.org/officeDocument/2006/relationships/image" Target="../media/image471.png"/><Relationship Id="rId19" Type="http://schemas.openxmlformats.org/officeDocument/2006/relationships/image" Target="../media/image424.png"/><Relationship Id="rId18" Type="http://schemas.openxmlformats.org/officeDocument/2006/relationships/image" Target="../media/image432.jpg"/><Relationship Id="rId1" Type="http://schemas.openxmlformats.org/officeDocument/2006/relationships/image" Target="../media/image482.png"/><Relationship Id="rId2" Type="http://schemas.openxmlformats.org/officeDocument/2006/relationships/image" Target="../media/image414.jpg"/><Relationship Id="rId3" Type="http://schemas.openxmlformats.org/officeDocument/2006/relationships/image" Target="../media/image417.jpg"/><Relationship Id="rId4" Type="http://schemas.openxmlformats.org/officeDocument/2006/relationships/image" Target="../media/image413.jpg"/><Relationship Id="rId9" Type="http://schemas.openxmlformats.org/officeDocument/2006/relationships/image" Target="../media/image418.jpg"/><Relationship Id="rId5" Type="http://schemas.openxmlformats.org/officeDocument/2006/relationships/image" Target="../media/image434.jpg"/><Relationship Id="rId6" Type="http://schemas.openxmlformats.org/officeDocument/2006/relationships/image" Target="../media/image415.jpg"/><Relationship Id="rId7" Type="http://schemas.openxmlformats.org/officeDocument/2006/relationships/image" Target="../media/image425.jpg"/><Relationship Id="rId8" Type="http://schemas.openxmlformats.org/officeDocument/2006/relationships/image" Target="../media/image412.jpg"/></Relationships>
</file>

<file path=xl/drawings/_rels/drawing8.xml.rels><?xml version="1.0" encoding="UTF-8" standalone="yes"?><Relationships xmlns="http://schemas.openxmlformats.org/package/2006/relationships"><Relationship Id="rId40" Type="http://schemas.openxmlformats.org/officeDocument/2006/relationships/image" Target="../media/image475.jpg"/><Relationship Id="rId31" Type="http://schemas.openxmlformats.org/officeDocument/2006/relationships/image" Target="../media/image455.jpg"/><Relationship Id="rId30" Type="http://schemas.openxmlformats.org/officeDocument/2006/relationships/image" Target="../media/image464.jpg"/><Relationship Id="rId33" Type="http://schemas.openxmlformats.org/officeDocument/2006/relationships/image" Target="../media/image466.jpg"/><Relationship Id="rId32" Type="http://schemas.openxmlformats.org/officeDocument/2006/relationships/image" Target="../media/image463.jpg"/><Relationship Id="rId35" Type="http://schemas.openxmlformats.org/officeDocument/2006/relationships/image" Target="../media/image470.jpg"/><Relationship Id="rId34" Type="http://schemas.openxmlformats.org/officeDocument/2006/relationships/image" Target="../media/image474.jpg"/><Relationship Id="rId37" Type="http://schemas.openxmlformats.org/officeDocument/2006/relationships/image" Target="../media/image458.jpg"/><Relationship Id="rId36" Type="http://schemas.openxmlformats.org/officeDocument/2006/relationships/image" Target="../media/image472.jpg"/><Relationship Id="rId39" Type="http://schemas.openxmlformats.org/officeDocument/2006/relationships/image" Target="../media/image479.png"/><Relationship Id="rId38" Type="http://schemas.openxmlformats.org/officeDocument/2006/relationships/image" Target="../media/image468.jpg"/><Relationship Id="rId20" Type="http://schemas.openxmlformats.org/officeDocument/2006/relationships/image" Target="../media/image449.jpg"/><Relationship Id="rId22" Type="http://schemas.openxmlformats.org/officeDocument/2006/relationships/image" Target="../media/image461.jpg"/><Relationship Id="rId21" Type="http://schemas.openxmlformats.org/officeDocument/2006/relationships/image" Target="../media/image445.jpg"/><Relationship Id="rId24" Type="http://schemas.openxmlformats.org/officeDocument/2006/relationships/image" Target="../media/image457.jpg"/><Relationship Id="rId23" Type="http://schemas.openxmlformats.org/officeDocument/2006/relationships/image" Target="../media/image469.jpg"/><Relationship Id="rId26" Type="http://schemas.openxmlformats.org/officeDocument/2006/relationships/image" Target="../media/image476.jpg"/><Relationship Id="rId25" Type="http://schemas.openxmlformats.org/officeDocument/2006/relationships/image" Target="../media/image473.jpg"/><Relationship Id="rId28" Type="http://schemas.openxmlformats.org/officeDocument/2006/relationships/image" Target="../media/image452.jpg"/><Relationship Id="rId27" Type="http://schemas.openxmlformats.org/officeDocument/2006/relationships/image" Target="../media/image451.jpg"/><Relationship Id="rId29" Type="http://schemas.openxmlformats.org/officeDocument/2006/relationships/image" Target="../media/image460.jpg"/><Relationship Id="rId11" Type="http://schemas.openxmlformats.org/officeDocument/2006/relationships/image" Target="../media/image438.jpg"/><Relationship Id="rId10" Type="http://schemas.openxmlformats.org/officeDocument/2006/relationships/image" Target="../media/image448.png"/><Relationship Id="rId13" Type="http://schemas.openxmlformats.org/officeDocument/2006/relationships/image" Target="../media/image437.jpg"/><Relationship Id="rId12" Type="http://schemas.openxmlformats.org/officeDocument/2006/relationships/image" Target="../media/image436.jpg"/><Relationship Id="rId15" Type="http://schemas.openxmlformats.org/officeDocument/2006/relationships/image" Target="../media/image456.jpg"/><Relationship Id="rId14" Type="http://schemas.openxmlformats.org/officeDocument/2006/relationships/image" Target="../media/image446.jpg"/><Relationship Id="rId17" Type="http://schemas.openxmlformats.org/officeDocument/2006/relationships/image" Target="../media/image462.jpg"/><Relationship Id="rId16" Type="http://schemas.openxmlformats.org/officeDocument/2006/relationships/image" Target="../media/image459.jpg"/><Relationship Id="rId19" Type="http://schemas.openxmlformats.org/officeDocument/2006/relationships/image" Target="../media/image480.jpg"/><Relationship Id="rId18" Type="http://schemas.openxmlformats.org/officeDocument/2006/relationships/image" Target="../media/image441.jpg"/><Relationship Id="rId1" Type="http://schemas.openxmlformats.org/officeDocument/2006/relationships/image" Target="../media/image440.png"/><Relationship Id="rId2" Type="http://schemas.openxmlformats.org/officeDocument/2006/relationships/image" Target="../media/image465.jpg"/><Relationship Id="rId3" Type="http://schemas.openxmlformats.org/officeDocument/2006/relationships/image" Target="../media/image454.jpg"/><Relationship Id="rId4" Type="http://schemas.openxmlformats.org/officeDocument/2006/relationships/image" Target="../media/image426.jpg"/><Relationship Id="rId9" Type="http://schemas.openxmlformats.org/officeDocument/2006/relationships/image" Target="../media/image443.jpg"/><Relationship Id="rId5" Type="http://schemas.openxmlformats.org/officeDocument/2006/relationships/image" Target="../media/image427.jpg"/><Relationship Id="rId6" Type="http://schemas.openxmlformats.org/officeDocument/2006/relationships/image" Target="../media/image442.jpg"/><Relationship Id="rId7" Type="http://schemas.openxmlformats.org/officeDocument/2006/relationships/image" Target="../media/image429.jpg"/><Relationship Id="rId8" Type="http://schemas.openxmlformats.org/officeDocument/2006/relationships/image" Target="../media/image453.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38450" cy="1771650"/>
    <xdr:pic>
      <xdr:nvPicPr>
        <xdr:cNvPr id="0" name="image51.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38450" cy="2838450"/>
    <xdr:pic>
      <xdr:nvPicPr>
        <xdr:cNvPr id="0" name="image2.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2838450" cy="2838450"/>
    <xdr:pic>
      <xdr:nvPicPr>
        <xdr:cNvPr id="0" name="image1.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2838450" cy="2838450"/>
    <xdr:pic>
      <xdr:nvPicPr>
        <xdr:cNvPr id="0" name="image3.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2838450" cy="2838450"/>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838450" cy="1885950"/>
    <xdr:pic>
      <xdr:nvPicPr>
        <xdr:cNvPr id="0" name="image6.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838450" cy="2838450"/>
    <xdr:pic>
      <xdr:nvPicPr>
        <xdr:cNvPr id="0" name="image7.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2838450" cy="1485900"/>
    <xdr:pic>
      <xdr:nvPicPr>
        <xdr:cNvPr id="0" name="image8.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2838450" cy="2209800"/>
    <xdr:pic>
      <xdr:nvPicPr>
        <xdr:cNvPr id="0" name="image17.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2838450" cy="2314575"/>
    <xdr:pic>
      <xdr:nvPicPr>
        <xdr:cNvPr id="0" name="image9.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2838450" cy="2409825"/>
    <xdr:pic>
      <xdr:nvPicPr>
        <xdr:cNvPr id="0" name="image16.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2838450" cy="2838450"/>
    <xdr:pic>
      <xdr:nvPicPr>
        <xdr:cNvPr id="0" name="image5.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2838450" cy="2752725"/>
    <xdr:pic>
      <xdr:nvPicPr>
        <xdr:cNvPr id="0" name="image19.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2838450" cy="2409825"/>
    <xdr:pic>
      <xdr:nvPicPr>
        <xdr:cNvPr id="0" name="image10.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161925" cy="190500"/>
    <xdr:pic>
      <xdr:nvPicPr>
        <xdr:cNvPr id="0" name="image12.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2838450" cy="2838450"/>
    <xdr:pic>
      <xdr:nvPicPr>
        <xdr:cNvPr id="0" name="image22.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2838450" cy="2838450"/>
    <xdr:pic>
      <xdr:nvPicPr>
        <xdr:cNvPr id="0" name="image14.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2838450" cy="3781425"/>
    <xdr:pic>
      <xdr:nvPicPr>
        <xdr:cNvPr id="0" name="image95.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2838450" cy="2162175"/>
    <xdr:pic>
      <xdr:nvPicPr>
        <xdr:cNvPr id="0" name="image18.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2838450" cy="2838450"/>
    <xdr:pic>
      <xdr:nvPicPr>
        <xdr:cNvPr id="0" name="image11.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2838450" cy="2495550"/>
    <xdr:pic>
      <xdr:nvPicPr>
        <xdr:cNvPr id="0" name="image1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04800" cy="190500"/>
    <xdr:pic>
      <xdr:nvPicPr>
        <xdr:cNvPr id="0" name="image72.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2838450" cy="2838450"/>
    <xdr:pic>
      <xdr:nvPicPr>
        <xdr:cNvPr id="0" name="image20.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2838450" cy="2800350"/>
    <xdr:pic>
      <xdr:nvPicPr>
        <xdr:cNvPr id="0" name="image13.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2838450" cy="2838450"/>
    <xdr:pic>
      <xdr:nvPicPr>
        <xdr:cNvPr id="0" name="image21.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2838450" cy="2124075"/>
    <xdr:pic>
      <xdr:nvPicPr>
        <xdr:cNvPr id="0" name="image23.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2838450" cy="2466975"/>
    <xdr:pic>
      <xdr:nvPicPr>
        <xdr:cNvPr id="0" name="image24.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2838450" cy="2838450"/>
    <xdr:pic>
      <xdr:nvPicPr>
        <xdr:cNvPr id="0" name="image36.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2838450" cy="2495550"/>
    <xdr:pic>
      <xdr:nvPicPr>
        <xdr:cNvPr id="0" name="image2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2838450" cy="1419225"/>
    <xdr:pic>
      <xdr:nvPicPr>
        <xdr:cNvPr id="0" name="image30.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31</xdr:row>
      <xdr:rowOff>0</xdr:rowOff>
    </xdr:from>
    <xdr:ext cx="2838450" cy="2838450"/>
    <xdr:pic>
      <xdr:nvPicPr>
        <xdr:cNvPr id="0" name="image28.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32</xdr:row>
      <xdr:rowOff>0</xdr:rowOff>
    </xdr:from>
    <xdr:ext cx="2838450" cy="2838450"/>
    <xdr:pic>
      <xdr:nvPicPr>
        <xdr:cNvPr id="0" name="image26.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33</xdr:row>
      <xdr:rowOff>0</xdr:rowOff>
    </xdr:from>
    <xdr:ext cx="2838450" cy="3905250"/>
    <xdr:pic>
      <xdr:nvPicPr>
        <xdr:cNvPr id="0" name="image27.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34</xdr:row>
      <xdr:rowOff>0</xdr:rowOff>
    </xdr:from>
    <xdr:ext cx="2838450" cy="2838450"/>
    <xdr:pic>
      <xdr:nvPicPr>
        <xdr:cNvPr id="0" name="image32.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35</xdr:row>
      <xdr:rowOff>0</xdr:rowOff>
    </xdr:from>
    <xdr:ext cx="2828925" cy="2562225"/>
    <xdr:pic>
      <xdr:nvPicPr>
        <xdr:cNvPr id="0" name="image38.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36</xdr:row>
      <xdr:rowOff>0</xdr:rowOff>
    </xdr:from>
    <xdr:ext cx="2838450" cy="2838450"/>
    <xdr:pic>
      <xdr:nvPicPr>
        <xdr:cNvPr id="0" name="image25.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37</xdr:row>
      <xdr:rowOff>0</xdr:rowOff>
    </xdr:from>
    <xdr:ext cx="2838450" cy="2838450"/>
    <xdr:pic>
      <xdr:nvPicPr>
        <xdr:cNvPr id="0" name="image34.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38</xdr:row>
      <xdr:rowOff>0</xdr:rowOff>
    </xdr:from>
    <xdr:ext cx="2838450" cy="2838450"/>
    <xdr:pic>
      <xdr:nvPicPr>
        <xdr:cNvPr id="0" name="image31.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39</xdr:row>
      <xdr:rowOff>0</xdr:rowOff>
    </xdr:from>
    <xdr:ext cx="2838450" cy="2838450"/>
    <xdr:pic>
      <xdr:nvPicPr>
        <xdr:cNvPr id="0" name="image35.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40</xdr:row>
      <xdr:rowOff>0</xdr:rowOff>
    </xdr:from>
    <xdr:ext cx="2838450" cy="1762125"/>
    <xdr:pic>
      <xdr:nvPicPr>
        <xdr:cNvPr id="0" name="image40.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42</xdr:row>
      <xdr:rowOff>0</xdr:rowOff>
    </xdr:from>
    <xdr:ext cx="2838450" cy="1200150"/>
    <xdr:pic>
      <xdr:nvPicPr>
        <xdr:cNvPr id="0" name="image42.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43</xdr:row>
      <xdr:rowOff>0</xdr:rowOff>
    </xdr:from>
    <xdr:ext cx="2838450" cy="2838450"/>
    <xdr:pic>
      <xdr:nvPicPr>
        <xdr:cNvPr id="0" name="image33.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51</xdr:row>
      <xdr:rowOff>0</xdr:rowOff>
    </xdr:from>
    <xdr:ext cx="2838450" cy="2838450"/>
    <xdr:pic>
      <xdr:nvPicPr>
        <xdr:cNvPr id="0" name="image52.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52</xdr:row>
      <xdr:rowOff>0</xdr:rowOff>
    </xdr:from>
    <xdr:ext cx="2838450" cy="3219450"/>
    <xdr:pic>
      <xdr:nvPicPr>
        <xdr:cNvPr id="0" name="image45.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53</xdr:row>
      <xdr:rowOff>0</xdr:rowOff>
    </xdr:from>
    <xdr:ext cx="2838450" cy="2838450"/>
    <xdr:pic>
      <xdr:nvPicPr>
        <xdr:cNvPr id="0" name="image37.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54</xdr:row>
      <xdr:rowOff>0</xdr:rowOff>
    </xdr:from>
    <xdr:ext cx="2838450" cy="2838450"/>
    <xdr:pic>
      <xdr:nvPicPr>
        <xdr:cNvPr id="0" name="image55.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55</xdr:row>
      <xdr:rowOff>0</xdr:rowOff>
    </xdr:from>
    <xdr:ext cx="2838450" cy="2381250"/>
    <xdr:pic>
      <xdr:nvPicPr>
        <xdr:cNvPr id="0" name="image39.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56</xdr:row>
      <xdr:rowOff>0</xdr:rowOff>
    </xdr:from>
    <xdr:ext cx="2838450" cy="2124075"/>
    <xdr:pic>
      <xdr:nvPicPr>
        <xdr:cNvPr id="0" name="image98.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57</xdr:row>
      <xdr:rowOff>0</xdr:rowOff>
    </xdr:from>
    <xdr:ext cx="2838450" cy="2838450"/>
    <xdr:pic>
      <xdr:nvPicPr>
        <xdr:cNvPr id="0" name="image46.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58</xdr:row>
      <xdr:rowOff>0</xdr:rowOff>
    </xdr:from>
    <xdr:ext cx="2838450" cy="1590675"/>
    <xdr:pic>
      <xdr:nvPicPr>
        <xdr:cNvPr id="0" name="image90.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59</xdr:row>
      <xdr:rowOff>0</xdr:rowOff>
    </xdr:from>
    <xdr:ext cx="2838450" cy="2105025"/>
    <xdr:pic>
      <xdr:nvPicPr>
        <xdr:cNvPr id="0" name="image115.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60</xdr:row>
      <xdr:rowOff>0</xdr:rowOff>
    </xdr:from>
    <xdr:ext cx="2838450" cy="2838450"/>
    <xdr:pic>
      <xdr:nvPicPr>
        <xdr:cNvPr id="0" name="image67.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61</xdr:row>
      <xdr:rowOff>0</xdr:rowOff>
    </xdr:from>
    <xdr:ext cx="2838450" cy="2838450"/>
    <xdr:pic>
      <xdr:nvPicPr>
        <xdr:cNvPr id="0" name="image43.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62</xdr:row>
      <xdr:rowOff>0</xdr:rowOff>
    </xdr:from>
    <xdr:ext cx="2809875" cy="3752850"/>
    <xdr:pic>
      <xdr:nvPicPr>
        <xdr:cNvPr id="0" name="image128.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64</xdr:row>
      <xdr:rowOff>0</xdr:rowOff>
    </xdr:from>
    <xdr:ext cx="2838450" cy="4733925"/>
    <xdr:pic>
      <xdr:nvPicPr>
        <xdr:cNvPr id="0" name="image5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65</xdr:row>
      <xdr:rowOff>0</xdr:rowOff>
    </xdr:from>
    <xdr:ext cx="2838450" cy="2838450"/>
    <xdr:pic>
      <xdr:nvPicPr>
        <xdr:cNvPr id="0" name="image49.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66</xdr:row>
      <xdr:rowOff>0</xdr:rowOff>
    </xdr:from>
    <xdr:ext cx="2838450" cy="2838450"/>
    <xdr:pic>
      <xdr:nvPicPr>
        <xdr:cNvPr id="0" name="image41.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67</xdr:row>
      <xdr:rowOff>0</xdr:rowOff>
    </xdr:from>
    <xdr:ext cx="2838450" cy="2838450"/>
    <xdr:pic>
      <xdr:nvPicPr>
        <xdr:cNvPr id="0" name="image150.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68</xdr:row>
      <xdr:rowOff>0</xdr:rowOff>
    </xdr:from>
    <xdr:ext cx="2838450" cy="3667125"/>
    <xdr:pic>
      <xdr:nvPicPr>
        <xdr:cNvPr id="0" name="image48.jpg"/>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81375" cy="2962275"/>
    <xdr:pic>
      <xdr:nvPicPr>
        <xdr:cNvPr id="0" name="image57.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81375" cy="3257550"/>
    <xdr:pic>
      <xdr:nvPicPr>
        <xdr:cNvPr id="0" name="image56.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81375" cy="3381375"/>
    <xdr:pic>
      <xdr:nvPicPr>
        <xdr:cNvPr id="0" name="image84.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81375" cy="3943350"/>
    <xdr:pic>
      <xdr:nvPicPr>
        <xdr:cNvPr id="0" name="image64.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81375" cy="2533650"/>
    <xdr:pic>
      <xdr:nvPicPr>
        <xdr:cNvPr id="0" name="image50.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81375" cy="3381375"/>
    <xdr:pic>
      <xdr:nvPicPr>
        <xdr:cNvPr id="0" name="image47.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81375" cy="3381375"/>
    <xdr:pic>
      <xdr:nvPicPr>
        <xdr:cNvPr id="0" name="image44.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81375" cy="3648075"/>
    <xdr:pic>
      <xdr:nvPicPr>
        <xdr:cNvPr id="0" name="image58.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81375" cy="3381375"/>
    <xdr:pic>
      <xdr:nvPicPr>
        <xdr:cNvPr id="0" name="image54.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81375" cy="2209800"/>
    <xdr:pic>
      <xdr:nvPicPr>
        <xdr:cNvPr id="0" name="image65.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81375" cy="3381375"/>
    <xdr:pic>
      <xdr:nvPicPr>
        <xdr:cNvPr id="0" name="image119.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81375" cy="2533650"/>
    <xdr:pic>
      <xdr:nvPicPr>
        <xdr:cNvPr id="0" name="image101.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81375" cy="3381375"/>
    <xdr:pic>
      <xdr:nvPicPr>
        <xdr:cNvPr id="0" name="image61.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81375" cy="3381375"/>
    <xdr:pic>
      <xdr:nvPicPr>
        <xdr:cNvPr id="0" name="image6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81375" cy="3171825"/>
    <xdr:pic>
      <xdr:nvPicPr>
        <xdr:cNvPr id="0" name="image68.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81375" cy="3381375"/>
    <xdr:pic>
      <xdr:nvPicPr>
        <xdr:cNvPr id="0" name="image88.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71850" cy="2590800"/>
    <xdr:pic>
      <xdr:nvPicPr>
        <xdr:cNvPr id="0" name="image110.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81375" cy="3086100"/>
    <xdr:pic>
      <xdr:nvPicPr>
        <xdr:cNvPr id="0" name="image59.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81375" cy="3133725"/>
    <xdr:pic>
      <xdr:nvPicPr>
        <xdr:cNvPr id="0" name="image60.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81375" cy="2533650"/>
    <xdr:pic>
      <xdr:nvPicPr>
        <xdr:cNvPr id="0" name="image66.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81375" cy="3381375"/>
    <xdr:pic>
      <xdr:nvPicPr>
        <xdr:cNvPr id="0" name="image146.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81375" cy="3381375"/>
    <xdr:pic>
      <xdr:nvPicPr>
        <xdr:cNvPr id="0" name="image76.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81375" cy="3086100"/>
    <xdr:pic>
      <xdr:nvPicPr>
        <xdr:cNvPr id="0" name="image62.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81375" cy="3381375"/>
    <xdr:pic>
      <xdr:nvPicPr>
        <xdr:cNvPr id="0" name="image75.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81375" cy="2533650"/>
    <xdr:pic>
      <xdr:nvPicPr>
        <xdr:cNvPr id="0" name="image74.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81375" cy="3381375"/>
    <xdr:pic>
      <xdr:nvPicPr>
        <xdr:cNvPr id="0" name="image71.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81375" cy="3409950"/>
    <xdr:pic>
      <xdr:nvPicPr>
        <xdr:cNvPr id="0" name="image73.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81375" cy="3381375"/>
    <xdr:pic>
      <xdr:nvPicPr>
        <xdr:cNvPr id="0" name="image70.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81375" cy="2390775"/>
    <xdr:pic>
      <xdr:nvPicPr>
        <xdr:cNvPr id="0" name="image96.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81375" cy="3381375"/>
    <xdr:pic>
      <xdr:nvPicPr>
        <xdr:cNvPr id="0" name="image122.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81375" cy="3381375"/>
    <xdr:pic>
      <xdr:nvPicPr>
        <xdr:cNvPr id="0" name="image69.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34</xdr:row>
      <xdr:rowOff>0</xdr:rowOff>
    </xdr:from>
    <xdr:ext cx="3381375" cy="3381375"/>
    <xdr:pic>
      <xdr:nvPicPr>
        <xdr:cNvPr id="0" name="image79.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35</xdr:row>
      <xdr:rowOff>0</xdr:rowOff>
    </xdr:from>
    <xdr:ext cx="3381375" cy="1514475"/>
    <xdr:pic>
      <xdr:nvPicPr>
        <xdr:cNvPr id="0" name="image86.jpg"/>
        <xdr:cNvPicPr preferRelativeResize="0"/>
      </xdr:nvPicPr>
      <xdr:blipFill>
        <a:blip cstate="print" r:embed="rId3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438525" cy="3438525"/>
    <xdr:pic>
      <xdr:nvPicPr>
        <xdr:cNvPr id="0" name="image93.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438525" cy="3438525"/>
    <xdr:pic>
      <xdr:nvPicPr>
        <xdr:cNvPr id="0" name="image80.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438525" cy="2771775"/>
    <xdr:pic>
      <xdr:nvPicPr>
        <xdr:cNvPr id="0" name="image114.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438525" cy="2286000"/>
    <xdr:pic>
      <xdr:nvPicPr>
        <xdr:cNvPr id="0" name="image78.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438525" cy="2286000"/>
    <xdr:pic>
      <xdr:nvPicPr>
        <xdr:cNvPr id="0" name="image85.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438525" cy="3438525"/>
    <xdr:pic>
      <xdr:nvPicPr>
        <xdr:cNvPr id="0" name="image81.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71850" cy="5067300"/>
    <xdr:pic>
      <xdr:nvPicPr>
        <xdr:cNvPr id="0" name="image77.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438525" cy="3086100"/>
    <xdr:pic>
      <xdr:nvPicPr>
        <xdr:cNvPr id="0" name="image8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438525" cy="2686050"/>
    <xdr:pic>
      <xdr:nvPicPr>
        <xdr:cNvPr id="0" name="image92.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438525" cy="2638425"/>
    <xdr:pic>
      <xdr:nvPicPr>
        <xdr:cNvPr id="0" name="image91.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438525" cy="3438525"/>
    <xdr:pic>
      <xdr:nvPicPr>
        <xdr:cNvPr id="0" name="image82.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438525" cy="2571750"/>
    <xdr:pic>
      <xdr:nvPicPr>
        <xdr:cNvPr id="0" name="image89.jp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2505075"/>
    <xdr:pic>
      <xdr:nvPicPr>
        <xdr:cNvPr id="0" name="image99.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5750" cy="190500"/>
    <xdr:pic>
      <xdr:nvPicPr>
        <xdr:cNvPr id="0" name="image87.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495550"/>
    <xdr:pic>
      <xdr:nvPicPr>
        <xdr:cNvPr id="0" name="image103.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2505075"/>
    <xdr:pic>
      <xdr:nvPicPr>
        <xdr:cNvPr id="0" name="image102.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43275" cy="2505075"/>
    <xdr:pic>
      <xdr:nvPicPr>
        <xdr:cNvPr id="0" name="image104.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43275" cy="2495550"/>
    <xdr:pic>
      <xdr:nvPicPr>
        <xdr:cNvPr id="0" name="image100.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43275" cy="2495550"/>
    <xdr:pic>
      <xdr:nvPicPr>
        <xdr:cNvPr id="0" name="image97.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94.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2505075"/>
    <xdr:pic>
      <xdr:nvPicPr>
        <xdr:cNvPr id="0" name="image127.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43275" cy="2505075"/>
    <xdr:pic>
      <xdr:nvPicPr>
        <xdr:cNvPr id="0" name="image107.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43275" cy="2505075"/>
    <xdr:pic>
      <xdr:nvPicPr>
        <xdr:cNvPr id="0" name="image117.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43275" cy="2495550"/>
    <xdr:pic>
      <xdr:nvPicPr>
        <xdr:cNvPr id="0" name="image106.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43275" cy="2505075"/>
    <xdr:pic>
      <xdr:nvPicPr>
        <xdr:cNvPr id="0" name="image123.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43275" cy="2505075"/>
    <xdr:pic>
      <xdr:nvPicPr>
        <xdr:cNvPr id="0" name="image108.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43275" cy="2228850"/>
    <xdr:pic>
      <xdr:nvPicPr>
        <xdr:cNvPr id="0" name="image131.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43275" cy="3343275"/>
    <xdr:pic>
      <xdr:nvPicPr>
        <xdr:cNvPr id="0" name="image10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43275" cy="2505075"/>
    <xdr:pic>
      <xdr:nvPicPr>
        <xdr:cNvPr id="0" name="image190.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43275" cy="2495550"/>
    <xdr:pic>
      <xdr:nvPicPr>
        <xdr:cNvPr id="0" name="image124.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43275" cy="2228850"/>
    <xdr:pic>
      <xdr:nvPicPr>
        <xdr:cNvPr id="0" name="image138.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43275" cy="2228850"/>
    <xdr:pic>
      <xdr:nvPicPr>
        <xdr:cNvPr id="0" name="image113.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43275" cy="3343275"/>
    <xdr:pic>
      <xdr:nvPicPr>
        <xdr:cNvPr id="0" name="image111.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43275" cy="3343275"/>
    <xdr:pic>
      <xdr:nvPicPr>
        <xdr:cNvPr id="0" name="image112.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43275" cy="2228850"/>
    <xdr:pic>
      <xdr:nvPicPr>
        <xdr:cNvPr id="0" name="image109.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43275" cy="2114550"/>
    <xdr:pic>
      <xdr:nvPicPr>
        <xdr:cNvPr id="0" name="image116.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43275" cy="2505075"/>
    <xdr:pic>
      <xdr:nvPicPr>
        <xdr:cNvPr id="0" name="image13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43275" cy="2228850"/>
    <xdr:pic>
      <xdr:nvPicPr>
        <xdr:cNvPr id="0" name="image125.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43275" cy="2505075"/>
    <xdr:pic>
      <xdr:nvPicPr>
        <xdr:cNvPr id="0" name="image121.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43275" cy="2228850"/>
    <xdr:pic>
      <xdr:nvPicPr>
        <xdr:cNvPr id="0" name="image120.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43275" cy="3343275"/>
    <xdr:pic>
      <xdr:nvPicPr>
        <xdr:cNvPr id="0" name="image130.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43275" cy="2505075"/>
    <xdr:pic>
      <xdr:nvPicPr>
        <xdr:cNvPr id="0" name="image134.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43275" cy="2505075"/>
    <xdr:pic>
      <xdr:nvPicPr>
        <xdr:cNvPr id="0" name="image132.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3343275" cy="2838450"/>
    <xdr:pic>
      <xdr:nvPicPr>
        <xdr:cNvPr id="0" name="image13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3343275" cy="3343275"/>
    <xdr:pic>
      <xdr:nvPicPr>
        <xdr:cNvPr id="0" name="image204.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34</xdr:row>
      <xdr:rowOff>0</xdr:rowOff>
    </xdr:from>
    <xdr:ext cx="3343275" cy="3343275"/>
    <xdr:pic>
      <xdr:nvPicPr>
        <xdr:cNvPr id="0" name="image135.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35</xdr:row>
      <xdr:rowOff>0</xdr:rowOff>
    </xdr:from>
    <xdr:ext cx="3343275" cy="2228850"/>
    <xdr:pic>
      <xdr:nvPicPr>
        <xdr:cNvPr id="0" name="image141.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36</xdr:row>
      <xdr:rowOff>0</xdr:rowOff>
    </xdr:from>
    <xdr:ext cx="3343275" cy="2505075"/>
    <xdr:pic>
      <xdr:nvPicPr>
        <xdr:cNvPr id="0" name="image118.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37</xdr:row>
      <xdr:rowOff>0</xdr:rowOff>
    </xdr:from>
    <xdr:ext cx="3343275" cy="3562350"/>
    <xdr:pic>
      <xdr:nvPicPr>
        <xdr:cNvPr id="0" name="image193.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38</xdr:row>
      <xdr:rowOff>0</xdr:rowOff>
    </xdr:from>
    <xdr:ext cx="3343275" cy="3343275"/>
    <xdr:pic>
      <xdr:nvPicPr>
        <xdr:cNvPr id="0" name="image126.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39</xdr:row>
      <xdr:rowOff>0</xdr:rowOff>
    </xdr:from>
    <xdr:ext cx="3343275" cy="2228850"/>
    <xdr:pic>
      <xdr:nvPicPr>
        <xdr:cNvPr id="0" name="image140.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40</xdr:row>
      <xdr:rowOff>0</xdr:rowOff>
    </xdr:from>
    <xdr:ext cx="3343275" cy="2228850"/>
    <xdr:pic>
      <xdr:nvPicPr>
        <xdr:cNvPr id="0" name="image151.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41</xdr:row>
      <xdr:rowOff>0</xdr:rowOff>
    </xdr:from>
    <xdr:ext cx="3343275" cy="3343275"/>
    <xdr:pic>
      <xdr:nvPicPr>
        <xdr:cNvPr id="0" name="image129.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42</xdr:row>
      <xdr:rowOff>0</xdr:rowOff>
    </xdr:from>
    <xdr:ext cx="3343275" cy="3343275"/>
    <xdr:pic>
      <xdr:nvPicPr>
        <xdr:cNvPr id="0" name="image144.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43</xdr:row>
      <xdr:rowOff>0</xdr:rowOff>
    </xdr:from>
    <xdr:ext cx="3343275" cy="2495550"/>
    <xdr:pic>
      <xdr:nvPicPr>
        <xdr:cNvPr id="0" name="image137.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44</xdr:row>
      <xdr:rowOff>0</xdr:rowOff>
    </xdr:from>
    <xdr:ext cx="3343275" cy="3343275"/>
    <xdr:pic>
      <xdr:nvPicPr>
        <xdr:cNvPr id="0" name="image158.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45</xdr:row>
      <xdr:rowOff>0</xdr:rowOff>
    </xdr:from>
    <xdr:ext cx="3333750" cy="2838450"/>
    <xdr:pic>
      <xdr:nvPicPr>
        <xdr:cNvPr id="0" name="image148.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46</xdr:row>
      <xdr:rowOff>0</xdr:rowOff>
    </xdr:from>
    <xdr:ext cx="247650" cy="190500"/>
    <xdr:pic>
      <xdr:nvPicPr>
        <xdr:cNvPr id="0" name="image149.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47</xdr:row>
      <xdr:rowOff>0</xdr:rowOff>
    </xdr:from>
    <xdr:ext cx="3343275" cy="2228850"/>
    <xdr:pic>
      <xdr:nvPicPr>
        <xdr:cNvPr id="0" name="image159.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48</xdr:row>
      <xdr:rowOff>0</xdr:rowOff>
    </xdr:from>
    <xdr:ext cx="3343275" cy="2228850"/>
    <xdr:pic>
      <xdr:nvPicPr>
        <xdr:cNvPr id="0" name="image181.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49</xdr:row>
      <xdr:rowOff>0</xdr:rowOff>
    </xdr:from>
    <xdr:ext cx="3343275" cy="2228850"/>
    <xdr:pic>
      <xdr:nvPicPr>
        <xdr:cNvPr id="0" name="image163.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50</xdr:row>
      <xdr:rowOff>0</xdr:rowOff>
    </xdr:from>
    <xdr:ext cx="3343275" cy="2228850"/>
    <xdr:pic>
      <xdr:nvPicPr>
        <xdr:cNvPr id="0" name="image160.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51</xdr:row>
      <xdr:rowOff>0</xdr:rowOff>
    </xdr:from>
    <xdr:ext cx="3343275" cy="2228850"/>
    <xdr:pic>
      <xdr:nvPicPr>
        <xdr:cNvPr id="0" name="image184.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52</xdr:row>
      <xdr:rowOff>0</xdr:rowOff>
    </xdr:from>
    <xdr:ext cx="247650" cy="190500"/>
    <xdr:pic>
      <xdr:nvPicPr>
        <xdr:cNvPr id="0" name="image201.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53</xdr:row>
      <xdr:rowOff>0</xdr:rowOff>
    </xdr:from>
    <xdr:ext cx="3343275" cy="2505075"/>
    <xdr:pic>
      <xdr:nvPicPr>
        <xdr:cNvPr id="0" name="image139.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54</xdr:row>
      <xdr:rowOff>0</xdr:rowOff>
    </xdr:from>
    <xdr:ext cx="3343275" cy="2495550"/>
    <xdr:pic>
      <xdr:nvPicPr>
        <xdr:cNvPr id="0" name="image142.jp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55</xdr:row>
      <xdr:rowOff>0</xdr:rowOff>
    </xdr:from>
    <xdr:ext cx="3343275" cy="3343275"/>
    <xdr:pic>
      <xdr:nvPicPr>
        <xdr:cNvPr id="0" name="image152.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56</xdr:row>
      <xdr:rowOff>0</xdr:rowOff>
    </xdr:from>
    <xdr:ext cx="247650" cy="190500"/>
    <xdr:pic>
      <xdr:nvPicPr>
        <xdr:cNvPr id="0" name="image143.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57</xdr:row>
      <xdr:rowOff>0</xdr:rowOff>
    </xdr:from>
    <xdr:ext cx="3343275" cy="3343275"/>
    <xdr:pic>
      <xdr:nvPicPr>
        <xdr:cNvPr id="0" name="image156.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58</xdr:row>
      <xdr:rowOff>0</xdr:rowOff>
    </xdr:from>
    <xdr:ext cx="3343275" cy="2505075"/>
    <xdr:pic>
      <xdr:nvPicPr>
        <xdr:cNvPr id="0" name="image155.jp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59</xdr:row>
      <xdr:rowOff>0</xdr:rowOff>
    </xdr:from>
    <xdr:ext cx="3343275" cy="2505075"/>
    <xdr:pic>
      <xdr:nvPicPr>
        <xdr:cNvPr id="0" name="image175.jp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60</xdr:row>
      <xdr:rowOff>0</xdr:rowOff>
    </xdr:from>
    <xdr:ext cx="3343275" cy="2505075"/>
    <xdr:pic>
      <xdr:nvPicPr>
        <xdr:cNvPr id="0" name="image257.jp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61</xdr:row>
      <xdr:rowOff>0</xdr:rowOff>
    </xdr:from>
    <xdr:ext cx="285750" cy="190500"/>
    <xdr:pic>
      <xdr:nvPicPr>
        <xdr:cNvPr id="0" name="image147.jp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62</xdr:row>
      <xdr:rowOff>0</xdr:rowOff>
    </xdr:from>
    <xdr:ext cx="3343275" cy="2495550"/>
    <xdr:pic>
      <xdr:nvPicPr>
        <xdr:cNvPr id="0" name="image145.jp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63</xdr:row>
      <xdr:rowOff>0</xdr:rowOff>
    </xdr:from>
    <xdr:ext cx="190500" cy="190500"/>
    <xdr:pic>
      <xdr:nvPicPr>
        <xdr:cNvPr id="0" name="image161.jp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64</xdr:row>
      <xdr:rowOff>0</xdr:rowOff>
    </xdr:from>
    <xdr:ext cx="3343275" cy="2505075"/>
    <xdr:pic>
      <xdr:nvPicPr>
        <xdr:cNvPr id="0" name="image166.jp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65</xdr:row>
      <xdr:rowOff>0</xdr:rowOff>
    </xdr:from>
    <xdr:ext cx="3343275" cy="2228850"/>
    <xdr:pic>
      <xdr:nvPicPr>
        <xdr:cNvPr id="0" name="image182.jp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66</xdr:row>
      <xdr:rowOff>0</xdr:rowOff>
    </xdr:from>
    <xdr:ext cx="3343275" cy="2495550"/>
    <xdr:pic>
      <xdr:nvPicPr>
        <xdr:cNvPr id="0" name="image154.jp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67</xdr:row>
      <xdr:rowOff>0</xdr:rowOff>
    </xdr:from>
    <xdr:ext cx="247650" cy="190500"/>
    <xdr:pic>
      <xdr:nvPicPr>
        <xdr:cNvPr id="0" name="image153.jp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68</xdr:row>
      <xdr:rowOff>0</xdr:rowOff>
    </xdr:from>
    <xdr:ext cx="3343275" cy="3343275"/>
    <xdr:pic>
      <xdr:nvPicPr>
        <xdr:cNvPr id="0" name="image171.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69</xdr:row>
      <xdr:rowOff>0</xdr:rowOff>
    </xdr:from>
    <xdr:ext cx="3343275" cy="2505075"/>
    <xdr:pic>
      <xdr:nvPicPr>
        <xdr:cNvPr id="0" name="image169.jp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70</xdr:row>
      <xdr:rowOff>0</xdr:rowOff>
    </xdr:from>
    <xdr:ext cx="3343275" cy="2505075"/>
    <xdr:pic>
      <xdr:nvPicPr>
        <xdr:cNvPr id="0" name="image165.jp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71</xdr:row>
      <xdr:rowOff>0</xdr:rowOff>
    </xdr:from>
    <xdr:ext cx="3343275" cy="2505075"/>
    <xdr:pic>
      <xdr:nvPicPr>
        <xdr:cNvPr id="0" name="image157.jp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72</xdr:row>
      <xdr:rowOff>0</xdr:rowOff>
    </xdr:from>
    <xdr:ext cx="295275" cy="190500"/>
    <xdr:pic>
      <xdr:nvPicPr>
        <xdr:cNvPr id="0" name="image164.jp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0</xdr:colOff>
      <xdr:row>73</xdr:row>
      <xdr:rowOff>0</xdr:rowOff>
    </xdr:from>
    <xdr:ext cx="285750" cy="190500"/>
    <xdr:pic>
      <xdr:nvPicPr>
        <xdr:cNvPr id="0" name="image185.jp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74</xdr:row>
      <xdr:rowOff>0</xdr:rowOff>
    </xdr:from>
    <xdr:ext cx="285750" cy="190500"/>
    <xdr:pic>
      <xdr:nvPicPr>
        <xdr:cNvPr id="0" name="image183.jp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0</xdr:colOff>
      <xdr:row>75</xdr:row>
      <xdr:rowOff>0</xdr:rowOff>
    </xdr:from>
    <xdr:ext cx="3343275" cy="2505075"/>
    <xdr:pic>
      <xdr:nvPicPr>
        <xdr:cNvPr id="0" name="image197.jp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0</xdr:colOff>
      <xdr:row>76</xdr:row>
      <xdr:rowOff>0</xdr:rowOff>
    </xdr:from>
    <xdr:ext cx="3343275" cy="2428875"/>
    <xdr:pic>
      <xdr:nvPicPr>
        <xdr:cNvPr id="0" name="image162.pn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0</xdr:colOff>
      <xdr:row>77</xdr:row>
      <xdr:rowOff>0</xdr:rowOff>
    </xdr:from>
    <xdr:ext cx="266700" cy="190500"/>
    <xdr:pic>
      <xdr:nvPicPr>
        <xdr:cNvPr id="0" name="image177.jp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0</xdr:colOff>
      <xdr:row>78</xdr:row>
      <xdr:rowOff>0</xdr:rowOff>
    </xdr:from>
    <xdr:ext cx="3343275" cy="2381250"/>
    <xdr:pic>
      <xdr:nvPicPr>
        <xdr:cNvPr id="0" name="image178.jpg"/>
        <xdr:cNvPicPr preferRelativeResize="0"/>
      </xdr:nvPicPr>
      <xdr:blipFill>
        <a:blip cstate="print" r:embed="rId78"/>
        <a:stretch>
          <a:fillRect/>
        </a:stretch>
      </xdr:blipFill>
      <xdr:spPr>
        <a:prstGeom prst="rect">
          <a:avLst/>
        </a:prstGeom>
        <a:noFill/>
      </xdr:spPr>
    </xdr:pic>
    <xdr:clientData fLocksWithSheet="0"/>
  </xdr:oneCellAnchor>
  <xdr:oneCellAnchor>
    <xdr:from>
      <xdr:col>2</xdr:col>
      <xdr:colOff>0</xdr:colOff>
      <xdr:row>79</xdr:row>
      <xdr:rowOff>0</xdr:rowOff>
    </xdr:from>
    <xdr:ext cx="3343275" cy="2781300"/>
    <xdr:pic>
      <xdr:nvPicPr>
        <xdr:cNvPr id="0" name="image170.jp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80</xdr:row>
      <xdr:rowOff>0</xdr:rowOff>
    </xdr:from>
    <xdr:ext cx="3343275" cy="2381250"/>
    <xdr:pic>
      <xdr:nvPicPr>
        <xdr:cNvPr id="0" name="image173.jp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0</xdr:colOff>
      <xdr:row>81</xdr:row>
      <xdr:rowOff>0</xdr:rowOff>
    </xdr:from>
    <xdr:ext cx="3343275" cy="2381250"/>
    <xdr:pic>
      <xdr:nvPicPr>
        <xdr:cNvPr id="0" name="image168.jp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0</xdr:colOff>
      <xdr:row>82</xdr:row>
      <xdr:rowOff>0</xdr:rowOff>
    </xdr:from>
    <xdr:ext cx="3343275" cy="2381250"/>
    <xdr:pic>
      <xdr:nvPicPr>
        <xdr:cNvPr id="0" name="image167.jp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0</xdr:colOff>
      <xdr:row>83</xdr:row>
      <xdr:rowOff>0</xdr:rowOff>
    </xdr:from>
    <xdr:ext cx="285750" cy="190500"/>
    <xdr:pic>
      <xdr:nvPicPr>
        <xdr:cNvPr id="0" name="image172.jpg"/>
        <xdr:cNvPicPr preferRelativeResize="0"/>
      </xdr:nvPicPr>
      <xdr:blipFill>
        <a:blip cstate="print" r:embed="rId83"/>
        <a:stretch>
          <a:fillRect/>
        </a:stretch>
      </xdr:blipFill>
      <xdr:spPr>
        <a:prstGeom prst="rect">
          <a:avLst/>
        </a:prstGeom>
        <a:noFill/>
      </xdr:spPr>
    </xdr:pic>
    <xdr:clientData fLocksWithSheet="0"/>
  </xdr:oneCellAnchor>
  <xdr:oneCellAnchor>
    <xdr:from>
      <xdr:col>2</xdr:col>
      <xdr:colOff>0</xdr:colOff>
      <xdr:row>84</xdr:row>
      <xdr:rowOff>0</xdr:rowOff>
    </xdr:from>
    <xdr:ext cx="247650" cy="190500"/>
    <xdr:pic>
      <xdr:nvPicPr>
        <xdr:cNvPr id="0" name="image179.jpg"/>
        <xdr:cNvPicPr preferRelativeResize="0"/>
      </xdr:nvPicPr>
      <xdr:blipFill>
        <a:blip cstate="print" r:embed="rId84"/>
        <a:stretch>
          <a:fillRect/>
        </a:stretch>
      </xdr:blipFill>
      <xdr:spPr>
        <a:prstGeom prst="rect">
          <a:avLst/>
        </a:prstGeom>
        <a:noFill/>
      </xdr:spPr>
    </xdr:pic>
    <xdr:clientData fLocksWithSheet="0"/>
  </xdr:oneCellAnchor>
  <xdr:oneCellAnchor>
    <xdr:from>
      <xdr:col>2</xdr:col>
      <xdr:colOff>0</xdr:colOff>
      <xdr:row>85</xdr:row>
      <xdr:rowOff>0</xdr:rowOff>
    </xdr:from>
    <xdr:ext cx="3343275" cy="2505075"/>
    <xdr:pic>
      <xdr:nvPicPr>
        <xdr:cNvPr id="0" name="image187.jpg"/>
        <xdr:cNvPicPr preferRelativeResize="0"/>
      </xdr:nvPicPr>
      <xdr:blipFill>
        <a:blip cstate="print" r:embed="rId85"/>
        <a:stretch>
          <a:fillRect/>
        </a:stretch>
      </xdr:blipFill>
      <xdr:spPr>
        <a:prstGeom prst="rect">
          <a:avLst/>
        </a:prstGeom>
        <a:noFill/>
      </xdr:spPr>
    </xdr:pic>
    <xdr:clientData fLocksWithSheet="0"/>
  </xdr:oneCellAnchor>
  <xdr:oneCellAnchor>
    <xdr:from>
      <xdr:col>2</xdr:col>
      <xdr:colOff>0</xdr:colOff>
      <xdr:row>86</xdr:row>
      <xdr:rowOff>0</xdr:rowOff>
    </xdr:from>
    <xdr:ext cx="3343275" cy="2228850"/>
    <xdr:pic>
      <xdr:nvPicPr>
        <xdr:cNvPr id="0" name="image205.png"/>
        <xdr:cNvPicPr preferRelativeResize="0"/>
      </xdr:nvPicPr>
      <xdr:blipFill>
        <a:blip cstate="print" r:embed="rId86"/>
        <a:stretch>
          <a:fillRect/>
        </a:stretch>
      </xdr:blipFill>
      <xdr:spPr>
        <a:prstGeom prst="rect">
          <a:avLst/>
        </a:prstGeom>
        <a:noFill/>
      </xdr:spPr>
    </xdr:pic>
    <xdr:clientData fLocksWithSheet="0"/>
  </xdr:oneCellAnchor>
  <xdr:oneCellAnchor>
    <xdr:from>
      <xdr:col>2</xdr:col>
      <xdr:colOff>0</xdr:colOff>
      <xdr:row>87</xdr:row>
      <xdr:rowOff>0</xdr:rowOff>
    </xdr:from>
    <xdr:ext cx="3343275" cy="3343275"/>
    <xdr:pic>
      <xdr:nvPicPr>
        <xdr:cNvPr id="0" name="image176.jpg"/>
        <xdr:cNvPicPr preferRelativeResize="0"/>
      </xdr:nvPicPr>
      <xdr:blipFill>
        <a:blip cstate="print" r:embed="rId87"/>
        <a:stretch>
          <a:fillRect/>
        </a:stretch>
      </xdr:blipFill>
      <xdr:spPr>
        <a:prstGeom prst="rect">
          <a:avLst/>
        </a:prstGeom>
        <a:noFill/>
      </xdr:spPr>
    </xdr:pic>
    <xdr:clientData fLocksWithSheet="0"/>
  </xdr:oneCellAnchor>
  <xdr:oneCellAnchor>
    <xdr:from>
      <xdr:col>2</xdr:col>
      <xdr:colOff>0</xdr:colOff>
      <xdr:row>88</xdr:row>
      <xdr:rowOff>0</xdr:rowOff>
    </xdr:from>
    <xdr:ext cx="3343275" cy="2476500"/>
    <xdr:pic>
      <xdr:nvPicPr>
        <xdr:cNvPr id="0" name="image199.png"/>
        <xdr:cNvPicPr preferRelativeResize="0"/>
      </xdr:nvPicPr>
      <xdr:blipFill>
        <a:blip cstate="print" r:embed="rId88"/>
        <a:stretch>
          <a:fillRect/>
        </a:stretch>
      </xdr:blipFill>
      <xdr:spPr>
        <a:prstGeom prst="rect">
          <a:avLst/>
        </a:prstGeom>
        <a:noFill/>
      </xdr:spPr>
    </xdr:pic>
    <xdr:clientData fLocksWithSheet="0"/>
  </xdr:oneCellAnchor>
  <xdr:oneCellAnchor>
    <xdr:from>
      <xdr:col>2</xdr:col>
      <xdr:colOff>0</xdr:colOff>
      <xdr:row>89</xdr:row>
      <xdr:rowOff>0</xdr:rowOff>
    </xdr:from>
    <xdr:ext cx="190500" cy="190500"/>
    <xdr:pic>
      <xdr:nvPicPr>
        <xdr:cNvPr id="0" name="image180.jpg"/>
        <xdr:cNvPicPr preferRelativeResize="0"/>
      </xdr:nvPicPr>
      <xdr:blipFill>
        <a:blip cstate="print" r:embed="rId89"/>
        <a:stretch>
          <a:fillRect/>
        </a:stretch>
      </xdr:blipFill>
      <xdr:spPr>
        <a:prstGeom prst="rect">
          <a:avLst/>
        </a:prstGeom>
        <a:noFill/>
      </xdr:spPr>
    </xdr:pic>
    <xdr:clientData fLocksWithSheet="0"/>
  </xdr:oneCellAnchor>
  <xdr:oneCellAnchor>
    <xdr:from>
      <xdr:col>2</xdr:col>
      <xdr:colOff>0</xdr:colOff>
      <xdr:row>90</xdr:row>
      <xdr:rowOff>0</xdr:rowOff>
    </xdr:from>
    <xdr:ext cx="190500" cy="190500"/>
    <xdr:pic>
      <xdr:nvPicPr>
        <xdr:cNvPr id="0" name="image174.jpg"/>
        <xdr:cNvPicPr preferRelativeResize="0"/>
      </xdr:nvPicPr>
      <xdr:blipFill>
        <a:blip cstate="print" r:embed="rId90"/>
        <a:stretch>
          <a:fillRect/>
        </a:stretch>
      </xdr:blipFill>
      <xdr:spPr>
        <a:prstGeom prst="rect">
          <a:avLst/>
        </a:prstGeom>
        <a:noFill/>
      </xdr:spPr>
    </xdr:pic>
    <xdr:clientData fLocksWithSheet="0"/>
  </xdr:oneCellAnchor>
  <xdr:oneCellAnchor>
    <xdr:from>
      <xdr:col>2</xdr:col>
      <xdr:colOff>0</xdr:colOff>
      <xdr:row>91</xdr:row>
      <xdr:rowOff>0</xdr:rowOff>
    </xdr:from>
    <xdr:ext cx="190500" cy="190500"/>
    <xdr:pic>
      <xdr:nvPicPr>
        <xdr:cNvPr id="0" name="image191.jpg"/>
        <xdr:cNvPicPr preferRelativeResize="0"/>
      </xdr:nvPicPr>
      <xdr:blipFill>
        <a:blip cstate="print" r:embed="rId91"/>
        <a:stretch>
          <a:fillRect/>
        </a:stretch>
      </xdr:blipFill>
      <xdr:spPr>
        <a:prstGeom prst="rect">
          <a:avLst/>
        </a:prstGeom>
        <a:noFill/>
      </xdr:spPr>
    </xdr:pic>
    <xdr:clientData fLocksWithSheet="0"/>
  </xdr:oneCellAnchor>
  <xdr:oneCellAnchor>
    <xdr:from>
      <xdr:col>2</xdr:col>
      <xdr:colOff>0</xdr:colOff>
      <xdr:row>92</xdr:row>
      <xdr:rowOff>0</xdr:rowOff>
    </xdr:from>
    <xdr:ext cx="247650" cy="190500"/>
    <xdr:pic>
      <xdr:nvPicPr>
        <xdr:cNvPr id="0" name="image203.jpg"/>
        <xdr:cNvPicPr preferRelativeResize="0"/>
      </xdr:nvPicPr>
      <xdr:blipFill>
        <a:blip cstate="print" r:embed="rId92"/>
        <a:stretch>
          <a:fillRect/>
        </a:stretch>
      </xdr:blipFill>
      <xdr:spPr>
        <a:prstGeom prst="rect">
          <a:avLst/>
        </a:prstGeom>
        <a:noFill/>
      </xdr:spPr>
    </xdr:pic>
    <xdr:clientData fLocksWithSheet="0"/>
  </xdr:oneCellAnchor>
  <xdr:oneCellAnchor>
    <xdr:from>
      <xdr:col>2</xdr:col>
      <xdr:colOff>0</xdr:colOff>
      <xdr:row>93</xdr:row>
      <xdr:rowOff>0</xdr:rowOff>
    </xdr:from>
    <xdr:ext cx="247650" cy="190500"/>
    <xdr:pic>
      <xdr:nvPicPr>
        <xdr:cNvPr id="0" name="image255.jpg"/>
        <xdr:cNvPicPr preferRelativeResize="0"/>
      </xdr:nvPicPr>
      <xdr:blipFill>
        <a:blip cstate="print" r:embed="rId93"/>
        <a:stretch>
          <a:fillRect/>
        </a:stretch>
      </xdr:blipFill>
      <xdr:spPr>
        <a:prstGeom prst="rect">
          <a:avLst/>
        </a:prstGeom>
        <a:noFill/>
      </xdr:spPr>
    </xdr:pic>
    <xdr:clientData fLocksWithSheet="0"/>
  </xdr:oneCellAnchor>
  <xdr:oneCellAnchor>
    <xdr:from>
      <xdr:col>2</xdr:col>
      <xdr:colOff>0</xdr:colOff>
      <xdr:row>94</xdr:row>
      <xdr:rowOff>0</xdr:rowOff>
    </xdr:from>
    <xdr:ext cx="247650" cy="190500"/>
    <xdr:pic>
      <xdr:nvPicPr>
        <xdr:cNvPr id="0" name="image213.jpg"/>
        <xdr:cNvPicPr preferRelativeResize="0"/>
      </xdr:nvPicPr>
      <xdr:blipFill>
        <a:blip cstate="print" r:embed="rId94"/>
        <a:stretch>
          <a:fillRect/>
        </a:stretch>
      </xdr:blipFill>
      <xdr:spPr>
        <a:prstGeom prst="rect">
          <a:avLst/>
        </a:prstGeom>
        <a:noFill/>
      </xdr:spPr>
    </xdr:pic>
    <xdr:clientData fLocksWithSheet="0"/>
  </xdr:oneCellAnchor>
  <xdr:oneCellAnchor>
    <xdr:from>
      <xdr:col>2</xdr:col>
      <xdr:colOff>0</xdr:colOff>
      <xdr:row>95</xdr:row>
      <xdr:rowOff>0</xdr:rowOff>
    </xdr:from>
    <xdr:ext cx="3343275" cy="2505075"/>
    <xdr:pic>
      <xdr:nvPicPr>
        <xdr:cNvPr id="0" name="image189.jpg"/>
        <xdr:cNvPicPr preferRelativeResize="0"/>
      </xdr:nvPicPr>
      <xdr:blipFill>
        <a:blip cstate="print" r:embed="rId95"/>
        <a:stretch>
          <a:fillRect/>
        </a:stretch>
      </xdr:blipFill>
      <xdr:spPr>
        <a:prstGeom prst="rect">
          <a:avLst/>
        </a:prstGeom>
        <a:noFill/>
      </xdr:spPr>
    </xdr:pic>
    <xdr:clientData fLocksWithSheet="0"/>
  </xdr:oneCellAnchor>
  <xdr:oneCellAnchor>
    <xdr:from>
      <xdr:col>2</xdr:col>
      <xdr:colOff>0</xdr:colOff>
      <xdr:row>96</xdr:row>
      <xdr:rowOff>0</xdr:rowOff>
    </xdr:from>
    <xdr:ext cx="3343275" cy="2495550"/>
    <xdr:pic>
      <xdr:nvPicPr>
        <xdr:cNvPr id="0" name="image206.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97</xdr:row>
      <xdr:rowOff>0</xdr:rowOff>
    </xdr:from>
    <xdr:ext cx="3343275" cy="2495550"/>
    <xdr:pic>
      <xdr:nvPicPr>
        <xdr:cNvPr id="0" name="image188.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98</xdr:row>
      <xdr:rowOff>0</xdr:rowOff>
    </xdr:from>
    <xdr:ext cx="3343275" cy="3343275"/>
    <xdr:pic>
      <xdr:nvPicPr>
        <xdr:cNvPr id="0" name="image186.jpg"/>
        <xdr:cNvPicPr preferRelativeResize="0"/>
      </xdr:nvPicPr>
      <xdr:blipFill>
        <a:blip cstate="print" r:embed="rId97"/>
        <a:stretch>
          <a:fillRect/>
        </a:stretch>
      </xdr:blipFill>
      <xdr:spPr>
        <a:prstGeom prst="rect">
          <a:avLst/>
        </a:prstGeom>
        <a:noFill/>
      </xdr:spPr>
    </xdr:pic>
    <xdr:clientData fLocksWithSheet="0"/>
  </xdr:oneCellAnchor>
  <xdr:oneCellAnchor>
    <xdr:from>
      <xdr:col>2</xdr:col>
      <xdr:colOff>0</xdr:colOff>
      <xdr:row>99</xdr:row>
      <xdr:rowOff>0</xdr:rowOff>
    </xdr:from>
    <xdr:ext cx="3343275" cy="2505075"/>
    <xdr:pic>
      <xdr:nvPicPr>
        <xdr:cNvPr id="0" name="image196.jpg"/>
        <xdr:cNvPicPr preferRelativeResize="0"/>
      </xdr:nvPicPr>
      <xdr:blipFill>
        <a:blip cstate="print" r:embed="rId98"/>
        <a:stretch>
          <a:fillRect/>
        </a:stretch>
      </xdr:blipFill>
      <xdr:spPr>
        <a:prstGeom prst="rect">
          <a:avLst/>
        </a:prstGeom>
        <a:noFill/>
      </xdr:spPr>
    </xdr:pic>
    <xdr:clientData fLocksWithSheet="0"/>
  </xdr:oneCellAnchor>
  <xdr:oneCellAnchor>
    <xdr:from>
      <xdr:col>2</xdr:col>
      <xdr:colOff>0</xdr:colOff>
      <xdr:row>100</xdr:row>
      <xdr:rowOff>0</xdr:rowOff>
    </xdr:from>
    <xdr:ext cx="247650" cy="190500"/>
    <xdr:pic>
      <xdr:nvPicPr>
        <xdr:cNvPr id="0" name="image202.jpg"/>
        <xdr:cNvPicPr preferRelativeResize="0"/>
      </xdr:nvPicPr>
      <xdr:blipFill>
        <a:blip cstate="print" r:embed="rId99"/>
        <a:stretch>
          <a:fillRect/>
        </a:stretch>
      </xdr:blipFill>
      <xdr:spPr>
        <a:prstGeom prst="rect">
          <a:avLst/>
        </a:prstGeom>
        <a:noFill/>
      </xdr:spPr>
    </xdr:pic>
    <xdr:clientData fLocksWithSheet="0"/>
  </xdr:oneCellAnchor>
  <xdr:oneCellAnchor>
    <xdr:from>
      <xdr:col>2</xdr:col>
      <xdr:colOff>0</xdr:colOff>
      <xdr:row>101</xdr:row>
      <xdr:rowOff>0</xdr:rowOff>
    </xdr:from>
    <xdr:ext cx="285750" cy="190500"/>
    <xdr:pic>
      <xdr:nvPicPr>
        <xdr:cNvPr id="0" name="image194.jpg"/>
        <xdr:cNvPicPr preferRelativeResize="0"/>
      </xdr:nvPicPr>
      <xdr:blipFill>
        <a:blip cstate="print" r:embed="rId100"/>
        <a:stretch>
          <a:fillRect/>
        </a:stretch>
      </xdr:blipFill>
      <xdr:spPr>
        <a:prstGeom prst="rect">
          <a:avLst/>
        </a:prstGeom>
        <a:noFill/>
      </xdr:spPr>
    </xdr:pic>
    <xdr:clientData fLocksWithSheet="0"/>
  </xdr:oneCellAnchor>
  <xdr:oneCellAnchor>
    <xdr:from>
      <xdr:col>2</xdr:col>
      <xdr:colOff>0</xdr:colOff>
      <xdr:row>102</xdr:row>
      <xdr:rowOff>0</xdr:rowOff>
    </xdr:from>
    <xdr:ext cx="3343275" cy="2647950"/>
    <xdr:pic>
      <xdr:nvPicPr>
        <xdr:cNvPr id="0" name="image195.jpg"/>
        <xdr:cNvPicPr preferRelativeResize="0"/>
      </xdr:nvPicPr>
      <xdr:blipFill>
        <a:blip cstate="print" r:embed="rId101"/>
        <a:stretch>
          <a:fillRect/>
        </a:stretch>
      </xdr:blipFill>
      <xdr:spPr>
        <a:prstGeom prst="rect">
          <a:avLst/>
        </a:prstGeom>
        <a:noFill/>
      </xdr:spPr>
    </xdr:pic>
    <xdr:clientData fLocksWithSheet="0"/>
  </xdr:oneCellAnchor>
  <xdr:oneCellAnchor>
    <xdr:from>
      <xdr:col>2</xdr:col>
      <xdr:colOff>0</xdr:colOff>
      <xdr:row>103</xdr:row>
      <xdr:rowOff>0</xdr:rowOff>
    </xdr:from>
    <xdr:ext cx="3343275" cy="2190750"/>
    <xdr:pic>
      <xdr:nvPicPr>
        <xdr:cNvPr id="0" name="image198.jpg"/>
        <xdr:cNvPicPr preferRelativeResize="0"/>
      </xdr:nvPicPr>
      <xdr:blipFill>
        <a:blip cstate="print" r:embed="rId102"/>
        <a:stretch>
          <a:fillRect/>
        </a:stretch>
      </xdr:blipFill>
      <xdr:spPr>
        <a:prstGeom prst="rect">
          <a:avLst/>
        </a:prstGeom>
        <a:noFill/>
      </xdr:spPr>
    </xdr:pic>
    <xdr:clientData fLocksWithSheet="0"/>
  </xdr:oneCellAnchor>
  <xdr:oneCellAnchor>
    <xdr:from>
      <xdr:col>2</xdr:col>
      <xdr:colOff>0</xdr:colOff>
      <xdr:row>104</xdr:row>
      <xdr:rowOff>0</xdr:rowOff>
    </xdr:from>
    <xdr:ext cx="285750" cy="190500"/>
    <xdr:pic>
      <xdr:nvPicPr>
        <xdr:cNvPr id="0" name="image208.jpg"/>
        <xdr:cNvPicPr preferRelativeResize="0"/>
      </xdr:nvPicPr>
      <xdr:blipFill>
        <a:blip cstate="print" r:embed="rId103"/>
        <a:stretch>
          <a:fillRect/>
        </a:stretch>
      </xdr:blipFill>
      <xdr:spPr>
        <a:prstGeom prst="rect">
          <a:avLst/>
        </a:prstGeom>
        <a:noFill/>
      </xdr:spPr>
    </xdr:pic>
    <xdr:clientData fLocksWithSheet="0"/>
  </xdr:oneCellAnchor>
  <xdr:oneCellAnchor>
    <xdr:from>
      <xdr:col>2</xdr:col>
      <xdr:colOff>0</xdr:colOff>
      <xdr:row>105</xdr:row>
      <xdr:rowOff>0</xdr:rowOff>
    </xdr:from>
    <xdr:ext cx="285750" cy="190500"/>
    <xdr:pic>
      <xdr:nvPicPr>
        <xdr:cNvPr id="0" name="image200.jpg"/>
        <xdr:cNvPicPr preferRelativeResize="0"/>
      </xdr:nvPicPr>
      <xdr:blipFill>
        <a:blip cstate="print" r:embed="rId104"/>
        <a:stretch>
          <a:fillRect/>
        </a:stretch>
      </xdr:blipFill>
      <xdr:spPr>
        <a:prstGeom prst="rect">
          <a:avLst/>
        </a:prstGeom>
        <a:noFill/>
      </xdr:spPr>
    </xdr:pic>
    <xdr:clientData fLocksWithSheet="0"/>
  </xdr:oneCellAnchor>
  <xdr:oneCellAnchor>
    <xdr:from>
      <xdr:col>2</xdr:col>
      <xdr:colOff>0</xdr:colOff>
      <xdr:row>106</xdr:row>
      <xdr:rowOff>0</xdr:rowOff>
    </xdr:from>
    <xdr:ext cx="3343275" cy="2495550"/>
    <xdr:pic>
      <xdr:nvPicPr>
        <xdr:cNvPr id="0" name="image192.jpg"/>
        <xdr:cNvPicPr preferRelativeResize="0"/>
      </xdr:nvPicPr>
      <xdr:blipFill>
        <a:blip cstate="print" r:embed="rId105"/>
        <a:stretch>
          <a:fillRect/>
        </a:stretch>
      </xdr:blipFill>
      <xdr:spPr>
        <a:prstGeom prst="rect">
          <a:avLst/>
        </a:prstGeom>
        <a:noFill/>
      </xdr:spPr>
    </xdr:pic>
    <xdr:clientData fLocksWithSheet="0"/>
  </xdr:oneCellAnchor>
  <xdr:oneCellAnchor>
    <xdr:from>
      <xdr:col>2</xdr:col>
      <xdr:colOff>0</xdr:colOff>
      <xdr:row>107</xdr:row>
      <xdr:rowOff>0</xdr:rowOff>
    </xdr:from>
    <xdr:ext cx="3343275" cy="2505075"/>
    <xdr:pic>
      <xdr:nvPicPr>
        <xdr:cNvPr id="0" name="image218.jpg"/>
        <xdr:cNvPicPr preferRelativeResize="0"/>
      </xdr:nvPicPr>
      <xdr:blipFill>
        <a:blip cstate="print" r:embed="rId106"/>
        <a:stretch>
          <a:fillRect/>
        </a:stretch>
      </xdr:blipFill>
      <xdr:spPr>
        <a:prstGeom prst="rect">
          <a:avLst/>
        </a:prstGeom>
        <a:noFill/>
      </xdr:spPr>
    </xdr:pic>
    <xdr:clientData fLocksWithSheet="0"/>
  </xdr:oneCellAnchor>
  <xdr:oneCellAnchor>
    <xdr:from>
      <xdr:col>2</xdr:col>
      <xdr:colOff>0</xdr:colOff>
      <xdr:row>108</xdr:row>
      <xdr:rowOff>0</xdr:rowOff>
    </xdr:from>
    <xdr:ext cx="3343275" cy="2505075"/>
    <xdr:pic>
      <xdr:nvPicPr>
        <xdr:cNvPr id="0" name="image216.jpg"/>
        <xdr:cNvPicPr preferRelativeResize="0"/>
      </xdr:nvPicPr>
      <xdr:blipFill>
        <a:blip cstate="print" r:embed="rId107"/>
        <a:stretch>
          <a:fillRect/>
        </a:stretch>
      </xdr:blipFill>
      <xdr:spPr>
        <a:prstGeom prst="rect">
          <a:avLst/>
        </a:prstGeom>
        <a:noFill/>
      </xdr:spPr>
    </xdr:pic>
    <xdr:clientData fLocksWithSheet="0"/>
  </xdr:oneCellAnchor>
  <xdr:oneCellAnchor>
    <xdr:from>
      <xdr:col>2</xdr:col>
      <xdr:colOff>0</xdr:colOff>
      <xdr:row>109</xdr:row>
      <xdr:rowOff>0</xdr:rowOff>
    </xdr:from>
    <xdr:ext cx="3343275" cy="2505075"/>
    <xdr:pic>
      <xdr:nvPicPr>
        <xdr:cNvPr id="0" name="image223.jpg"/>
        <xdr:cNvPicPr preferRelativeResize="0"/>
      </xdr:nvPicPr>
      <xdr:blipFill>
        <a:blip cstate="print" r:embed="rId108"/>
        <a:stretch>
          <a:fillRect/>
        </a:stretch>
      </xdr:blipFill>
      <xdr:spPr>
        <a:prstGeom prst="rect">
          <a:avLst/>
        </a:prstGeom>
        <a:noFill/>
      </xdr:spPr>
    </xdr:pic>
    <xdr:clientData fLocksWithSheet="0"/>
  </xdr:oneCellAnchor>
  <xdr:oneCellAnchor>
    <xdr:from>
      <xdr:col>2</xdr:col>
      <xdr:colOff>0</xdr:colOff>
      <xdr:row>110</xdr:row>
      <xdr:rowOff>0</xdr:rowOff>
    </xdr:from>
    <xdr:ext cx="3343275" cy="3343275"/>
    <xdr:pic>
      <xdr:nvPicPr>
        <xdr:cNvPr id="0" name="image219.jpg"/>
        <xdr:cNvPicPr preferRelativeResize="0"/>
      </xdr:nvPicPr>
      <xdr:blipFill>
        <a:blip cstate="print" r:embed="rId109"/>
        <a:stretch>
          <a:fillRect/>
        </a:stretch>
      </xdr:blipFill>
      <xdr:spPr>
        <a:prstGeom prst="rect">
          <a:avLst/>
        </a:prstGeom>
        <a:noFill/>
      </xdr:spPr>
    </xdr:pic>
    <xdr:clientData fLocksWithSheet="0"/>
  </xdr:oneCellAnchor>
  <xdr:oneCellAnchor>
    <xdr:from>
      <xdr:col>2</xdr:col>
      <xdr:colOff>0</xdr:colOff>
      <xdr:row>111</xdr:row>
      <xdr:rowOff>0</xdr:rowOff>
    </xdr:from>
    <xdr:ext cx="3343275" cy="2495550"/>
    <xdr:pic>
      <xdr:nvPicPr>
        <xdr:cNvPr id="0" name="image212.jpg"/>
        <xdr:cNvPicPr preferRelativeResize="0"/>
      </xdr:nvPicPr>
      <xdr:blipFill>
        <a:blip cstate="print" r:embed="rId110"/>
        <a:stretch>
          <a:fillRect/>
        </a:stretch>
      </xdr:blipFill>
      <xdr:spPr>
        <a:prstGeom prst="rect">
          <a:avLst/>
        </a:prstGeom>
        <a:noFill/>
      </xdr:spPr>
    </xdr:pic>
    <xdr:clientData fLocksWithSheet="0"/>
  </xdr:oneCellAnchor>
  <xdr:oneCellAnchor>
    <xdr:from>
      <xdr:col>2</xdr:col>
      <xdr:colOff>0</xdr:colOff>
      <xdr:row>112</xdr:row>
      <xdr:rowOff>0</xdr:rowOff>
    </xdr:from>
    <xdr:ext cx="266700" cy="190500"/>
    <xdr:pic>
      <xdr:nvPicPr>
        <xdr:cNvPr id="0" name="image225.png"/>
        <xdr:cNvPicPr preferRelativeResize="0"/>
      </xdr:nvPicPr>
      <xdr:blipFill>
        <a:blip cstate="print" r:embed="rId111"/>
        <a:stretch>
          <a:fillRect/>
        </a:stretch>
      </xdr:blipFill>
      <xdr:spPr>
        <a:prstGeom prst="rect">
          <a:avLst/>
        </a:prstGeom>
        <a:noFill/>
      </xdr:spPr>
    </xdr:pic>
    <xdr:clientData fLocksWithSheet="0"/>
  </xdr:oneCellAnchor>
  <xdr:oneCellAnchor>
    <xdr:from>
      <xdr:col>2</xdr:col>
      <xdr:colOff>0</xdr:colOff>
      <xdr:row>113</xdr:row>
      <xdr:rowOff>0</xdr:rowOff>
    </xdr:from>
    <xdr:ext cx="3343275" cy="3343275"/>
    <xdr:pic>
      <xdr:nvPicPr>
        <xdr:cNvPr id="0" name="image217.jpg"/>
        <xdr:cNvPicPr preferRelativeResize="0"/>
      </xdr:nvPicPr>
      <xdr:blipFill>
        <a:blip cstate="print" r:embed="rId112"/>
        <a:stretch>
          <a:fillRect/>
        </a:stretch>
      </xdr:blipFill>
      <xdr:spPr>
        <a:prstGeom prst="rect">
          <a:avLst/>
        </a:prstGeom>
        <a:noFill/>
      </xdr:spPr>
    </xdr:pic>
    <xdr:clientData fLocksWithSheet="0"/>
  </xdr:oneCellAnchor>
  <xdr:oneCellAnchor>
    <xdr:from>
      <xdr:col>2</xdr:col>
      <xdr:colOff>0</xdr:colOff>
      <xdr:row>114</xdr:row>
      <xdr:rowOff>0</xdr:rowOff>
    </xdr:from>
    <xdr:ext cx="285750" cy="190500"/>
    <xdr:pic>
      <xdr:nvPicPr>
        <xdr:cNvPr id="0" name="image215.jpg"/>
        <xdr:cNvPicPr preferRelativeResize="0"/>
      </xdr:nvPicPr>
      <xdr:blipFill>
        <a:blip cstate="print" r:embed="rId113"/>
        <a:stretch>
          <a:fillRect/>
        </a:stretch>
      </xdr:blipFill>
      <xdr:spPr>
        <a:prstGeom prst="rect">
          <a:avLst/>
        </a:prstGeom>
        <a:noFill/>
      </xdr:spPr>
    </xdr:pic>
    <xdr:clientData fLocksWithSheet="0"/>
  </xdr:oneCellAnchor>
  <xdr:oneCellAnchor>
    <xdr:from>
      <xdr:col>2</xdr:col>
      <xdr:colOff>0</xdr:colOff>
      <xdr:row>115</xdr:row>
      <xdr:rowOff>0</xdr:rowOff>
    </xdr:from>
    <xdr:ext cx="3343275" cy="3343275"/>
    <xdr:pic>
      <xdr:nvPicPr>
        <xdr:cNvPr id="0" name="image211.jpg"/>
        <xdr:cNvPicPr preferRelativeResize="0"/>
      </xdr:nvPicPr>
      <xdr:blipFill>
        <a:blip cstate="print" r:embed="rId114"/>
        <a:stretch>
          <a:fillRect/>
        </a:stretch>
      </xdr:blipFill>
      <xdr:spPr>
        <a:prstGeom prst="rect">
          <a:avLst/>
        </a:prstGeom>
        <a:noFill/>
      </xdr:spPr>
    </xdr:pic>
    <xdr:clientData fLocksWithSheet="0"/>
  </xdr:oneCellAnchor>
  <xdr:oneCellAnchor>
    <xdr:from>
      <xdr:col>2</xdr:col>
      <xdr:colOff>0</xdr:colOff>
      <xdr:row>116</xdr:row>
      <xdr:rowOff>0</xdr:rowOff>
    </xdr:from>
    <xdr:ext cx="3343275" cy="2495550"/>
    <xdr:pic>
      <xdr:nvPicPr>
        <xdr:cNvPr id="0" name="image210.jpg"/>
        <xdr:cNvPicPr preferRelativeResize="0"/>
      </xdr:nvPicPr>
      <xdr:blipFill>
        <a:blip cstate="print" r:embed="rId115"/>
        <a:stretch>
          <a:fillRect/>
        </a:stretch>
      </xdr:blipFill>
      <xdr:spPr>
        <a:prstGeom prst="rect">
          <a:avLst/>
        </a:prstGeom>
        <a:noFill/>
      </xdr:spPr>
    </xdr:pic>
    <xdr:clientData fLocksWithSheet="0"/>
  </xdr:oneCellAnchor>
  <xdr:oneCellAnchor>
    <xdr:from>
      <xdr:col>2</xdr:col>
      <xdr:colOff>0</xdr:colOff>
      <xdr:row>117</xdr:row>
      <xdr:rowOff>0</xdr:rowOff>
    </xdr:from>
    <xdr:ext cx="3343275" cy="2495550"/>
    <xdr:pic>
      <xdr:nvPicPr>
        <xdr:cNvPr id="0" name="image207.jpg"/>
        <xdr:cNvPicPr preferRelativeResize="0"/>
      </xdr:nvPicPr>
      <xdr:blipFill>
        <a:blip cstate="print" r:embed="rId116"/>
        <a:stretch>
          <a:fillRect/>
        </a:stretch>
      </xdr:blipFill>
      <xdr:spPr>
        <a:prstGeom prst="rect">
          <a:avLst/>
        </a:prstGeom>
        <a:noFill/>
      </xdr:spPr>
    </xdr:pic>
    <xdr:clientData fLocksWithSheet="0"/>
  </xdr:oneCellAnchor>
  <xdr:oneCellAnchor>
    <xdr:from>
      <xdr:col>2</xdr:col>
      <xdr:colOff>0</xdr:colOff>
      <xdr:row>118</xdr:row>
      <xdr:rowOff>0</xdr:rowOff>
    </xdr:from>
    <xdr:ext cx="3343275" cy="2505075"/>
    <xdr:pic>
      <xdr:nvPicPr>
        <xdr:cNvPr id="0" name="image228.jpg"/>
        <xdr:cNvPicPr preferRelativeResize="0"/>
      </xdr:nvPicPr>
      <xdr:blipFill>
        <a:blip cstate="print" r:embed="rId117"/>
        <a:stretch>
          <a:fillRect/>
        </a:stretch>
      </xdr:blipFill>
      <xdr:spPr>
        <a:prstGeom prst="rect">
          <a:avLst/>
        </a:prstGeom>
        <a:noFill/>
      </xdr:spPr>
    </xdr:pic>
    <xdr:clientData fLocksWithSheet="0"/>
  </xdr:oneCellAnchor>
  <xdr:oneCellAnchor>
    <xdr:from>
      <xdr:col>2</xdr:col>
      <xdr:colOff>0</xdr:colOff>
      <xdr:row>119</xdr:row>
      <xdr:rowOff>0</xdr:rowOff>
    </xdr:from>
    <xdr:ext cx="3343275" cy="2505075"/>
    <xdr:pic>
      <xdr:nvPicPr>
        <xdr:cNvPr id="0" name="image209.jpg"/>
        <xdr:cNvPicPr preferRelativeResize="0"/>
      </xdr:nvPicPr>
      <xdr:blipFill>
        <a:blip cstate="print" r:embed="rId118"/>
        <a:stretch>
          <a:fillRect/>
        </a:stretch>
      </xdr:blipFill>
      <xdr:spPr>
        <a:prstGeom prst="rect">
          <a:avLst/>
        </a:prstGeom>
        <a:noFill/>
      </xdr:spPr>
    </xdr:pic>
    <xdr:clientData fLocksWithSheet="0"/>
  </xdr:oneCellAnchor>
  <xdr:oneCellAnchor>
    <xdr:from>
      <xdr:col>2</xdr:col>
      <xdr:colOff>0</xdr:colOff>
      <xdr:row>120</xdr:row>
      <xdr:rowOff>0</xdr:rowOff>
    </xdr:from>
    <xdr:ext cx="285750" cy="190500"/>
    <xdr:pic>
      <xdr:nvPicPr>
        <xdr:cNvPr id="0" name="image247.jpg"/>
        <xdr:cNvPicPr preferRelativeResize="0"/>
      </xdr:nvPicPr>
      <xdr:blipFill>
        <a:blip cstate="print" r:embed="rId119"/>
        <a:stretch>
          <a:fillRect/>
        </a:stretch>
      </xdr:blipFill>
      <xdr:spPr>
        <a:prstGeom prst="rect">
          <a:avLst/>
        </a:prstGeom>
        <a:noFill/>
      </xdr:spPr>
    </xdr:pic>
    <xdr:clientData fLocksWithSheet="0"/>
  </xdr:oneCellAnchor>
  <xdr:oneCellAnchor>
    <xdr:from>
      <xdr:col>2</xdr:col>
      <xdr:colOff>0</xdr:colOff>
      <xdr:row>121</xdr:row>
      <xdr:rowOff>0</xdr:rowOff>
    </xdr:from>
    <xdr:ext cx="3343275" cy="2143125"/>
    <xdr:pic>
      <xdr:nvPicPr>
        <xdr:cNvPr id="0" name="image295.png"/>
        <xdr:cNvPicPr preferRelativeResize="0"/>
      </xdr:nvPicPr>
      <xdr:blipFill>
        <a:blip cstate="print" r:embed="rId120"/>
        <a:stretch>
          <a:fillRect/>
        </a:stretch>
      </xdr:blipFill>
      <xdr:spPr>
        <a:prstGeom prst="rect">
          <a:avLst/>
        </a:prstGeom>
        <a:noFill/>
      </xdr:spPr>
    </xdr:pic>
    <xdr:clientData fLocksWithSheet="0"/>
  </xdr:oneCellAnchor>
  <xdr:oneCellAnchor>
    <xdr:from>
      <xdr:col>2</xdr:col>
      <xdr:colOff>0</xdr:colOff>
      <xdr:row>122</xdr:row>
      <xdr:rowOff>0</xdr:rowOff>
    </xdr:from>
    <xdr:ext cx="3343275" cy="2066925"/>
    <xdr:pic>
      <xdr:nvPicPr>
        <xdr:cNvPr id="0" name="image238.jpg"/>
        <xdr:cNvPicPr preferRelativeResize="0"/>
      </xdr:nvPicPr>
      <xdr:blipFill>
        <a:blip cstate="print" r:embed="rId121"/>
        <a:stretch>
          <a:fillRect/>
        </a:stretch>
      </xdr:blipFill>
      <xdr:spPr>
        <a:prstGeom prst="rect">
          <a:avLst/>
        </a:prstGeom>
        <a:noFill/>
      </xdr:spPr>
    </xdr:pic>
    <xdr:clientData fLocksWithSheet="0"/>
  </xdr:oneCellAnchor>
  <xdr:oneCellAnchor>
    <xdr:from>
      <xdr:col>2</xdr:col>
      <xdr:colOff>0</xdr:colOff>
      <xdr:row>123</xdr:row>
      <xdr:rowOff>0</xdr:rowOff>
    </xdr:from>
    <xdr:ext cx="285750" cy="190500"/>
    <xdr:pic>
      <xdr:nvPicPr>
        <xdr:cNvPr id="0" name="image234.jpg"/>
        <xdr:cNvPicPr preferRelativeResize="0"/>
      </xdr:nvPicPr>
      <xdr:blipFill>
        <a:blip cstate="print" r:embed="rId122"/>
        <a:stretch>
          <a:fillRect/>
        </a:stretch>
      </xdr:blipFill>
      <xdr:spPr>
        <a:prstGeom prst="rect">
          <a:avLst/>
        </a:prstGeom>
        <a:noFill/>
      </xdr:spPr>
    </xdr:pic>
    <xdr:clientData fLocksWithSheet="0"/>
  </xdr:oneCellAnchor>
  <xdr:oneCellAnchor>
    <xdr:from>
      <xdr:col>2</xdr:col>
      <xdr:colOff>0</xdr:colOff>
      <xdr:row>124</xdr:row>
      <xdr:rowOff>0</xdr:rowOff>
    </xdr:from>
    <xdr:ext cx="3343275" cy="3343275"/>
    <xdr:pic>
      <xdr:nvPicPr>
        <xdr:cNvPr id="0" name="image243.jpg"/>
        <xdr:cNvPicPr preferRelativeResize="0"/>
      </xdr:nvPicPr>
      <xdr:blipFill>
        <a:blip cstate="print" r:embed="rId123"/>
        <a:stretch>
          <a:fillRect/>
        </a:stretch>
      </xdr:blipFill>
      <xdr:spPr>
        <a:prstGeom prst="rect">
          <a:avLst/>
        </a:prstGeom>
        <a:noFill/>
      </xdr:spPr>
    </xdr:pic>
    <xdr:clientData fLocksWithSheet="0"/>
  </xdr:oneCellAnchor>
  <xdr:oneCellAnchor>
    <xdr:from>
      <xdr:col>2</xdr:col>
      <xdr:colOff>0</xdr:colOff>
      <xdr:row>125</xdr:row>
      <xdr:rowOff>0</xdr:rowOff>
    </xdr:from>
    <xdr:ext cx="3343275" cy="2505075"/>
    <xdr:pic>
      <xdr:nvPicPr>
        <xdr:cNvPr id="0" name="image250.jpg"/>
        <xdr:cNvPicPr preferRelativeResize="0"/>
      </xdr:nvPicPr>
      <xdr:blipFill>
        <a:blip cstate="print" r:embed="rId124"/>
        <a:stretch>
          <a:fillRect/>
        </a:stretch>
      </xdr:blipFill>
      <xdr:spPr>
        <a:prstGeom prst="rect">
          <a:avLst/>
        </a:prstGeom>
        <a:noFill/>
      </xdr:spPr>
    </xdr:pic>
    <xdr:clientData fLocksWithSheet="0"/>
  </xdr:oneCellAnchor>
  <xdr:oneCellAnchor>
    <xdr:from>
      <xdr:col>2</xdr:col>
      <xdr:colOff>0</xdr:colOff>
      <xdr:row>126</xdr:row>
      <xdr:rowOff>0</xdr:rowOff>
    </xdr:from>
    <xdr:ext cx="3343275" cy="3343275"/>
    <xdr:pic>
      <xdr:nvPicPr>
        <xdr:cNvPr id="0" name="image224.jpg"/>
        <xdr:cNvPicPr preferRelativeResize="0"/>
      </xdr:nvPicPr>
      <xdr:blipFill>
        <a:blip cstate="print" r:embed="rId125"/>
        <a:stretch>
          <a:fillRect/>
        </a:stretch>
      </xdr:blipFill>
      <xdr:spPr>
        <a:prstGeom prst="rect">
          <a:avLst/>
        </a:prstGeom>
        <a:noFill/>
      </xdr:spPr>
    </xdr:pic>
    <xdr:clientData fLocksWithSheet="0"/>
  </xdr:oneCellAnchor>
  <xdr:oneCellAnchor>
    <xdr:from>
      <xdr:col>2</xdr:col>
      <xdr:colOff>0</xdr:colOff>
      <xdr:row>127</xdr:row>
      <xdr:rowOff>0</xdr:rowOff>
    </xdr:from>
    <xdr:ext cx="247650" cy="190500"/>
    <xdr:pic>
      <xdr:nvPicPr>
        <xdr:cNvPr id="0" name="image220.jpg"/>
        <xdr:cNvPicPr preferRelativeResize="0"/>
      </xdr:nvPicPr>
      <xdr:blipFill>
        <a:blip cstate="print" r:embed="rId126"/>
        <a:stretch>
          <a:fillRect/>
        </a:stretch>
      </xdr:blipFill>
      <xdr:spPr>
        <a:prstGeom prst="rect">
          <a:avLst/>
        </a:prstGeom>
        <a:noFill/>
      </xdr:spPr>
    </xdr:pic>
    <xdr:clientData fLocksWithSheet="0"/>
  </xdr:oneCellAnchor>
  <xdr:oneCellAnchor>
    <xdr:from>
      <xdr:col>2</xdr:col>
      <xdr:colOff>0</xdr:colOff>
      <xdr:row>128</xdr:row>
      <xdr:rowOff>0</xdr:rowOff>
    </xdr:from>
    <xdr:ext cx="2495550" cy="3752850"/>
    <xdr:pic>
      <xdr:nvPicPr>
        <xdr:cNvPr id="0" name="image226.jpg"/>
        <xdr:cNvPicPr preferRelativeResize="0"/>
      </xdr:nvPicPr>
      <xdr:blipFill>
        <a:blip cstate="print" r:embed="rId127"/>
        <a:stretch>
          <a:fillRect/>
        </a:stretch>
      </xdr:blipFill>
      <xdr:spPr>
        <a:prstGeom prst="rect">
          <a:avLst/>
        </a:prstGeom>
        <a:noFill/>
      </xdr:spPr>
    </xdr:pic>
    <xdr:clientData fLocksWithSheet="0"/>
  </xdr:oneCellAnchor>
  <xdr:oneCellAnchor>
    <xdr:from>
      <xdr:col>2</xdr:col>
      <xdr:colOff>0</xdr:colOff>
      <xdr:row>129</xdr:row>
      <xdr:rowOff>0</xdr:rowOff>
    </xdr:from>
    <xdr:ext cx="3343275" cy="2228850"/>
    <xdr:pic>
      <xdr:nvPicPr>
        <xdr:cNvPr id="0" name="image214.jpg"/>
        <xdr:cNvPicPr preferRelativeResize="0"/>
      </xdr:nvPicPr>
      <xdr:blipFill>
        <a:blip cstate="print" r:embed="rId128"/>
        <a:stretch>
          <a:fillRect/>
        </a:stretch>
      </xdr:blipFill>
      <xdr:spPr>
        <a:prstGeom prst="rect">
          <a:avLst/>
        </a:prstGeom>
        <a:noFill/>
      </xdr:spPr>
    </xdr:pic>
    <xdr:clientData fLocksWithSheet="0"/>
  </xdr:oneCellAnchor>
  <xdr:oneCellAnchor>
    <xdr:from>
      <xdr:col>2</xdr:col>
      <xdr:colOff>0</xdr:colOff>
      <xdr:row>130</xdr:row>
      <xdr:rowOff>0</xdr:rowOff>
    </xdr:from>
    <xdr:ext cx="3343275" cy="2428875"/>
    <xdr:pic>
      <xdr:nvPicPr>
        <xdr:cNvPr id="0" name="image239.jpg"/>
        <xdr:cNvPicPr preferRelativeResize="0"/>
      </xdr:nvPicPr>
      <xdr:blipFill>
        <a:blip cstate="print" r:embed="rId129"/>
        <a:stretch>
          <a:fillRect/>
        </a:stretch>
      </xdr:blipFill>
      <xdr:spPr>
        <a:prstGeom prst="rect">
          <a:avLst/>
        </a:prstGeom>
        <a:noFill/>
      </xdr:spPr>
    </xdr:pic>
    <xdr:clientData fLocksWithSheet="0"/>
  </xdr:oneCellAnchor>
  <xdr:oneCellAnchor>
    <xdr:from>
      <xdr:col>2</xdr:col>
      <xdr:colOff>0</xdr:colOff>
      <xdr:row>131</xdr:row>
      <xdr:rowOff>0</xdr:rowOff>
    </xdr:from>
    <xdr:ext cx="3343275" cy="3343275"/>
    <xdr:pic>
      <xdr:nvPicPr>
        <xdr:cNvPr id="0" name="image236.jpg"/>
        <xdr:cNvPicPr preferRelativeResize="0"/>
      </xdr:nvPicPr>
      <xdr:blipFill>
        <a:blip cstate="print" r:embed="rId130"/>
        <a:stretch>
          <a:fillRect/>
        </a:stretch>
      </xdr:blipFill>
      <xdr:spPr>
        <a:prstGeom prst="rect">
          <a:avLst/>
        </a:prstGeom>
        <a:noFill/>
      </xdr:spPr>
    </xdr:pic>
    <xdr:clientData fLocksWithSheet="0"/>
  </xdr:oneCellAnchor>
  <xdr:oneCellAnchor>
    <xdr:from>
      <xdr:col>2</xdr:col>
      <xdr:colOff>0</xdr:colOff>
      <xdr:row>132</xdr:row>
      <xdr:rowOff>0</xdr:rowOff>
    </xdr:from>
    <xdr:ext cx="3343275" cy="3343275"/>
    <xdr:pic>
      <xdr:nvPicPr>
        <xdr:cNvPr id="0" name="image235.jpg"/>
        <xdr:cNvPicPr preferRelativeResize="0"/>
      </xdr:nvPicPr>
      <xdr:blipFill>
        <a:blip cstate="print" r:embed="rId131"/>
        <a:stretch>
          <a:fillRect/>
        </a:stretch>
      </xdr:blipFill>
      <xdr:spPr>
        <a:prstGeom prst="rect">
          <a:avLst/>
        </a:prstGeom>
        <a:noFill/>
      </xdr:spPr>
    </xdr:pic>
    <xdr:clientData fLocksWithSheet="0"/>
  </xdr:oneCellAnchor>
  <xdr:oneCellAnchor>
    <xdr:from>
      <xdr:col>2</xdr:col>
      <xdr:colOff>0</xdr:colOff>
      <xdr:row>133</xdr:row>
      <xdr:rowOff>0</xdr:rowOff>
    </xdr:from>
    <xdr:ext cx="3343275" cy="3343275"/>
    <xdr:pic>
      <xdr:nvPicPr>
        <xdr:cNvPr id="0" name="image222.jpg"/>
        <xdr:cNvPicPr preferRelativeResize="0"/>
      </xdr:nvPicPr>
      <xdr:blipFill>
        <a:blip cstate="print" r:embed="rId132"/>
        <a:stretch>
          <a:fillRect/>
        </a:stretch>
      </xdr:blipFill>
      <xdr:spPr>
        <a:prstGeom prst="rect">
          <a:avLst/>
        </a:prstGeom>
        <a:noFill/>
      </xdr:spPr>
    </xdr:pic>
    <xdr:clientData fLocksWithSheet="0"/>
  </xdr:oneCellAnchor>
  <xdr:oneCellAnchor>
    <xdr:from>
      <xdr:col>2</xdr:col>
      <xdr:colOff>0</xdr:colOff>
      <xdr:row>134</xdr:row>
      <xdr:rowOff>0</xdr:rowOff>
    </xdr:from>
    <xdr:ext cx="3343275" cy="2505075"/>
    <xdr:pic>
      <xdr:nvPicPr>
        <xdr:cNvPr id="0" name="image230.jpg"/>
        <xdr:cNvPicPr preferRelativeResize="0"/>
      </xdr:nvPicPr>
      <xdr:blipFill>
        <a:blip cstate="print" r:embed="rId133"/>
        <a:stretch>
          <a:fillRect/>
        </a:stretch>
      </xdr:blipFill>
      <xdr:spPr>
        <a:prstGeom prst="rect">
          <a:avLst/>
        </a:prstGeom>
        <a:noFill/>
      </xdr:spPr>
    </xdr:pic>
    <xdr:clientData fLocksWithSheet="0"/>
  </xdr:oneCellAnchor>
  <xdr:oneCellAnchor>
    <xdr:from>
      <xdr:col>2</xdr:col>
      <xdr:colOff>0</xdr:colOff>
      <xdr:row>135</xdr:row>
      <xdr:rowOff>0</xdr:rowOff>
    </xdr:from>
    <xdr:ext cx="3343275" cy="2228850"/>
    <xdr:pic>
      <xdr:nvPicPr>
        <xdr:cNvPr id="0" name="image232.jpg"/>
        <xdr:cNvPicPr preferRelativeResize="0"/>
      </xdr:nvPicPr>
      <xdr:blipFill>
        <a:blip cstate="print" r:embed="rId134"/>
        <a:stretch>
          <a:fillRect/>
        </a:stretch>
      </xdr:blipFill>
      <xdr:spPr>
        <a:prstGeom prst="rect">
          <a:avLst/>
        </a:prstGeom>
        <a:noFill/>
      </xdr:spPr>
    </xdr:pic>
    <xdr:clientData fLocksWithSheet="0"/>
  </xdr:oneCellAnchor>
  <xdr:oneCellAnchor>
    <xdr:from>
      <xdr:col>2</xdr:col>
      <xdr:colOff>0</xdr:colOff>
      <xdr:row>136</xdr:row>
      <xdr:rowOff>0</xdr:rowOff>
    </xdr:from>
    <xdr:ext cx="247650" cy="190500"/>
    <xdr:pic>
      <xdr:nvPicPr>
        <xdr:cNvPr id="0" name="image237.jpg"/>
        <xdr:cNvPicPr preferRelativeResize="0"/>
      </xdr:nvPicPr>
      <xdr:blipFill>
        <a:blip cstate="print" r:embed="rId135"/>
        <a:stretch>
          <a:fillRect/>
        </a:stretch>
      </xdr:blipFill>
      <xdr:spPr>
        <a:prstGeom prst="rect">
          <a:avLst/>
        </a:prstGeom>
        <a:noFill/>
      </xdr:spPr>
    </xdr:pic>
    <xdr:clientData fLocksWithSheet="0"/>
  </xdr:oneCellAnchor>
  <xdr:oneCellAnchor>
    <xdr:from>
      <xdr:col>2</xdr:col>
      <xdr:colOff>0</xdr:colOff>
      <xdr:row>137</xdr:row>
      <xdr:rowOff>0</xdr:rowOff>
    </xdr:from>
    <xdr:ext cx="3343275" cy="3343275"/>
    <xdr:pic>
      <xdr:nvPicPr>
        <xdr:cNvPr id="0" name="image227.jpg"/>
        <xdr:cNvPicPr preferRelativeResize="0"/>
      </xdr:nvPicPr>
      <xdr:blipFill>
        <a:blip cstate="print" r:embed="rId136"/>
        <a:stretch>
          <a:fillRect/>
        </a:stretch>
      </xdr:blipFill>
      <xdr:spPr>
        <a:prstGeom prst="rect">
          <a:avLst/>
        </a:prstGeom>
        <a:noFill/>
      </xdr:spPr>
    </xdr:pic>
    <xdr:clientData fLocksWithSheet="0"/>
  </xdr:oneCellAnchor>
  <xdr:oneCellAnchor>
    <xdr:from>
      <xdr:col>2</xdr:col>
      <xdr:colOff>0</xdr:colOff>
      <xdr:row>138</xdr:row>
      <xdr:rowOff>0</xdr:rowOff>
    </xdr:from>
    <xdr:ext cx="3343275" cy="2495550"/>
    <xdr:pic>
      <xdr:nvPicPr>
        <xdr:cNvPr id="0" name="image221.jpg"/>
        <xdr:cNvPicPr preferRelativeResize="0"/>
      </xdr:nvPicPr>
      <xdr:blipFill>
        <a:blip cstate="print" r:embed="rId137"/>
        <a:stretch>
          <a:fillRect/>
        </a:stretch>
      </xdr:blipFill>
      <xdr:spPr>
        <a:prstGeom prst="rect">
          <a:avLst/>
        </a:prstGeom>
        <a:noFill/>
      </xdr:spPr>
    </xdr:pic>
    <xdr:clientData fLocksWithSheet="0"/>
  </xdr:oneCellAnchor>
  <xdr:oneCellAnchor>
    <xdr:from>
      <xdr:col>2</xdr:col>
      <xdr:colOff>0</xdr:colOff>
      <xdr:row>139</xdr:row>
      <xdr:rowOff>0</xdr:rowOff>
    </xdr:from>
    <xdr:ext cx="3343275" cy="3343275"/>
    <xdr:pic>
      <xdr:nvPicPr>
        <xdr:cNvPr id="0" name="image262.jpg"/>
        <xdr:cNvPicPr preferRelativeResize="0"/>
      </xdr:nvPicPr>
      <xdr:blipFill>
        <a:blip cstate="print" r:embed="rId138"/>
        <a:stretch>
          <a:fillRect/>
        </a:stretch>
      </xdr:blipFill>
      <xdr:spPr>
        <a:prstGeom prst="rect">
          <a:avLst/>
        </a:prstGeom>
        <a:noFill/>
      </xdr:spPr>
    </xdr:pic>
    <xdr:clientData fLocksWithSheet="0"/>
  </xdr:oneCellAnchor>
  <xdr:oneCellAnchor>
    <xdr:from>
      <xdr:col>2</xdr:col>
      <xdr:colOff>0</xdr:colOff>
      <xdr:row>140</xdr:row>
      <xdr:rowOff>0</xdr:rowOff>
    </xdr:from>
    <xdr:ext cx="3343275" cy="2495550"/>
    <xdr:pic>
      <xdr:nvPicPr>
        <xdr:cNvPr id="0" name="image252.jpg"/>
        <xdr:cNvPicPr preferRelativeResize="0"/>
      </xdr:nvPicPr>
      <xdr:blipFill>
        <a:blip cstate="print" r:embed="rId139"/>
        <a:stretch>
          <a:fillRect/>
        </a:stretch>
      </xdr:blipFill>
      <xdr:spPr>
        <a:prstGeom prst="rect">
          <a:avLst/>
        </a:prstGeom>
        <a:noFill/>
      </xdr:spPr>
    </xdr:pic>
    <xdr:clientData fLocksWithSheet="0"/>
  </xdr:oneCellAnchor>
  <xdr:oneCellAnchor>
    <xdr:from>
      <xdr:col>2</xdr:col>
      <xdr:colOff>0</xdr:colOff>
      <xdr:row>141</xdr:row>
      <xdr:rowOff>0</xdr:rowOff>
    </xdr:from>
    <xdr:ext cx="3343275" cy="1771650"/>
    <xdr:pic>
      <xdr:nvPicPr>
        <xdr:cNvPr id="0" name="image246.jpg"/>
        <xdr:cNvPicPr preferRelativeResize="0"/>
      </xdr:nvPicPr>
      <xdr:blipFill>
        <a:blip cstate="print" r:embed="rId140"/>
        <a:stretch>
          <a:fillRect/>
        </a:stretch>
      </xdr:blipFill>
      <xdr:spPr>
        <a:prstGeom prst="rect">
          <a:avLst/>
        </a:prstGeom>
        <a:noFill/>
      </xdr:spPr>
    </xdr:pic>
    <xdr:clientData fLocksWithSheet="0"/>
  </xdr:oneCellAnchor>
  <xdr:oneCellAnchor>
    <xdr:from>
      <xdr:col>2</xdr:col>
      <xdr:colOff>0</xdr:colOff>
      <xdr:row>142</xdr:row>
      <xdr:rowOff>0</xdr:rowOff>
    </xdr:from>
    <xdr:ext cx="190500" cy="190500"/>
    <xdr:pic>
      <xdr:nvPicPr>
        <xdr:cNvPr id="0" name="image233.jpg"/>
        <xdr:cNvPicPr preferRelativeResize="0"/>
      </xdr:nvPicPr>
      <xdr:blipFill>
        <a:blip cstate="print" r:embed="rId141"/>
        <a:stretch>
          <a:fillRect/>
        </a:stretch>
      </xdr:blipFill>
      <xdr:spPr>
        <a:prstGeom prst="rect">
          <a:avLst/>
        </a:prstGeom>
        <a:noFill/>
      </xdr:spPr>
    </xdr:pic>
    <xdr:clientData fLocksWithSheet="0"/>
  </xdr:oneCellAnchor>
  <xdr:oneCellAnchor>
    <xdr:from>
      <xdr:col>2</xdr:col>
      <xdr:colOff>0</xdr:colOff>
      <xdr:row>143</xdr:row>
      <xdr:rowOff>0</xdr:rowOff>
    </xdr:from>
    <xdr:ext cx="3343275" cy="2505075"/>
    <xdr:pic>
      <xdr:nvPicPr>
        <xdr:cNvPr id="0" name="image278.jpg"/>
        <xdr:cNvPicPr preferRelativeResize="0"/>
      </xdr:nvPicPr>
      <xdr:blipFill>
        <a:blip cstate="print" r:embed="rId142"/>
        <a:stretch>
          <a:fillRect/>
        </a:stretch>
      </xdr:blipFill>
      <xdr:spPr>
        <a:prstGeom prst="rect">
          <a:avLst/>
        </a:prstGeom>
        <a:noFill/>
      </xdr:spPr>
    </xdr:pic>
    <xdr:clientData fLocksWithSheet="0"/>
  </xdr:oneCellAnchor>
  <xdr:oneCellAnchor>
    <xdr:from>
      <xdr:col>2</xdr:col>
      <xdr:colOff>0</xdr:colOff>
      <xdr:row>144</xdr:row>
      <xdr:rowOff>0</xdr:rowOff>
    </xdr:from>
    <xdr:ext cx="3343275" cy="2571750"/>
    <xdr:pic>
      <xdr:nvPicPr>
        <xdr:cNvPr id="0" name="image231.jpg"/>
        <xdr:cNvPicPr preferRelativeResize="0"/>
      </xdr:nvPicPr>
      <xdr:blipFill>
        <a:blip cstate="print" r:embed="rId143"/>
        <a:stretch>
          <a:fillRect/>
        </a:stretch>
      </xdr:blipFill>
      <xdr:spPr>
        <a:prstGeom prst="rect">
          <a:avLst/>
        </a:prstGeom>
        <a:noFill/>
      </xdr:spPr>
    </xdr:pic>
    <xdr:clientData fLocksWithSheet="0"/>
  </xdr:oneCellAnchor>
  <xdr:oneCellAnchor>
    <xdr:from>
      <xdr:col>2</xdr:col>
      <xdr:colOff>0</xdr:colOff>
      <xdr:row>145</xdr:row>
      <xdr:rowOff>0</xdr:rowOff>
    </xdr:from>
    <xdr:ext cx="3343275" cy="3343275"/>
    <xdr:pic>
      <xdr:nvPicPr>
        <xdr:cNvPr id="0" name="image229.jpg"/>
        <xdr:cNvPicPr preferRelativeResize="0"/>
      </xdr:nvPicPr>
      <xdr:blipFill>
        <a:blip cstate="print" r:embed="rId144"/>
        <a:stretch>
          <a:fillRect/>
        </a:stretch>
      </xdr:blipFill>
      <xdr:spPr>
        <a:prstGeom prst="rect">
          <a:avLst/>
        </a:prstGeom>
        <a:noFill/>
      </xdr:spPr>
    </xdr:pic>
    <xdr:clientData fLocksWithSheet="0"/>
  </xdr:oneCellAnchor>
  <xdr:oneCellAnchor>
    <xdr:from>
      <xdr:col>2</xdr:col>
      <xdr:colOff>0</xdr:colOff>
      <xdr:row>147</xdr:row>
      <xdr:rowOff>0</xdr:rowOff>
    </xdr:from>
    <xdr:ext cx="285750" cy="190500"/>
    <xdr:pic>
      <xdr:nvPicPr>
        <xdr:cNvPr id="0" name="image248.jpg"/>
        <xdr:cNvPicPr preferRelativeResize="0"/>
      </xdr:nvPicPr>
      <xdr:blipFill>
        <a:blip cstate="print" r:embed="rId145"/>
        <a:stretch>
          <a:fillRect/>
        </a:stretch>
      </xdr:blipFill>
      <xdr:spPr>
        <a:prstGeom prst="rect">
          <a:avLst/>
        </a:prstGeom>
        <a:noFill/>
      </xdr:spPr>
    </xdr:pic>
    <xdr:clientData fLocksWithSheet="0"/>
  </xdr:oneCellAnchor>
  <xdr:oneCellAnchor>
    <xdr:from>
      <xdr:col>2</xdr:col>
      <xdr:colOff>0</xdr:colOff>
      <xdr:row>148</xdr:row>
      <xdr:rowOff>0</xdr:rowOff>
    </xdr:from>
    <xdr:ext cx="3343275" cy="2505075"/>
    <xdr:pic>
      <xdr:nvPicPr>
        <xdr:cNvPr id="0" name="image249.jpg"/>
        <xdr:cNvPicPr preferRelativeResize="0"/>
      </xdr:nvPicPr>
      <xdr:blipFill>
        <a:blip cstate="print" r:embed="rId146"/>
        <a:stretch>
          <a:fillRect/>
        </a:stretch>
      </xdr:blipFill>
      <xdr:spPr>
        <a:prstGeom prst="rect">
          <a:avLst/>
        </a:prstGeom>
        <a:noFill/>
      </xdr:spPr>
    </xdr:pic>
    <xdr:clientData fLocksWithSheet="0"/>
  </xdr:oneCellAnchor>
  <xdr:oneCellAnchor>
    <xdr:from>
      <xdr:col>2</xdr:col>
      <xdr:colOff>0</xdr:colOff>
      <xdr:row>149</xdr:row>
      <xdr:rowOff>0</xdr:rowOff>
    </xdr:from>
    <xdr:ext cx="3343275" cy="2505075"/>
    <xdr:pic>
      <xdr:nvPicPr>
        <xdr:cNvPr id="0" name="image264.jpg"/>
        <xdr:cNvPicPr preferRelativeResize="0"/>
      </xdr:nvPicPr>
      <xdr:blipFill>
        <a:blip cstate="print" r:embed="rId147"/>
        <a:stretch>
          <a:fillRect/>
        </a:stretch>
      </xdr:blipFill>
      <xdr:spPr>
        <a:prstGeom prst="rect">
          <a:avLst/>
        </a:prstGeom>
        <a:noFill/>
      </xdr:spPr>
    </xdr:pic>
    <xdr:clientData fLocksWithSheet="0"/>
  </xdr:oneCellAnchor>
  <xdr:oneCellAnchor>
    <xdr:from>
      <xdr:col>2</xdr:col>
      <xdr:colOff>0</xdr:colOff>
      <xdr:row>150</xdr:row>
      <xdr:rowOff>0</xdr:rowOff>
    </xdr:from>
    <xdr:ext cx="3343275" cy="2505075"/>
    <xdr:pic>
      <xdr:nvPicPr>
        <xdr:cNvPr id="0" name="image324.jpg"/>
        <xdr:cNvPicPr preferRelativeResize="0"/>
      </xdr:nvPicPr>
      <xdr:blipFill>
        <a:blip cstate="print" r:embed="rId148"/>
        <a:stretch>
          <a:fillRect/>
        </a:stretch>
      </xdr:blipFill>
      <xdr:spPr>
        <a:prstGeom prst="rect">
          <a:avLst/>
        </a:prstGeom>
        <a:noFill/>
      </xdr:spPr>
    </xdr:pic>
    <xdr:clientData fLocksWithSheet="0"/>
  </xdr:oneCellAnchor>
  <xdr:oneCellAnchor>
    <xdr:from>
      <xdr:col>2</xdr:col>
      <xdr:colOff>0</xdr:colOff>
      <xdr:row>151</xdr:row>
      <xdr:rowOff>0</xdr:rowOff>
    </xdr:from>
    <xdr:ext cx="3343275" cy="3343275"/>
    <xdr:pic>
      <xdr:nvPicPr>
        <xdr:cNvPr id="0" name="image321.jpg"/>
        <xdr:cNvPicPr preferRelativeResize="0"/>
      </xdr:nvPicPr>
      <xdr:blipFill>
        <a:blip cstate="print" r:embed="rId149"/>
        <a:stretch>
          <a:fillRect/>
        </a:stretch>
      </xdr:blipFill>
      <xdr:spPr>
        <a:prstGeom prst="rect">
          <a:avLst/>
        </a:prstGeom>
        <a:noFill/>
      </xdr:spPr>
    </xdr:pic>
    <xdr:clientData fLocksWithSheet="0"/>
  </xdr:oneCellAnchor>
  <xdr:oneCellAnchor>
    <xdr:from>
      <xdr:col>2</xdr:col>
      <xdr:colOff>0</xdr:colOff>
      <xdr:row>152</xdr:row>
      <xdr:rowOff>0</xdr:rowOff>
    </xdr:from>
    <xdr:ext cx="3343275" cy="2505075"/>
    <xdr:pic>
      <xdr:nvPicPr>
        <xdr:cNvPr id="0" name="image245.jpg"/>
        <xdr:cNvPicPr preferRelativeResize="0"/>
      </xdr:nvPicPr>
      <xdr:blipFill>
        <a:blip cstate="print" r:embed="rId150"/>
        <a:stretch>
          <a:fillRect/>
        </a:stretch>
      </xdr:blipFill>
      <xdr:spPr>
        <a:prstGeom prst="rect">
          <a:avLst/>
        </a:prstGeom>
        <a:noFill/>
      </xdr:spPr>
    </xdr:pic>
    <xdr:clientData fLocksWithSheet="0"/>
  </xdr:oneCellAnchor>
  <xdr:oneCellAnchor>
    <xdr:from>
      <xdr:col>2</xdr:col>
      <xdr:colOff>0</xdr:colOff>
      <xdr:row>153</xdr:row>
      <xdr:rowOff>0</xdr:rowOff>
    </xdr:from>
    <xdr:ext cx="3343275" cy="2505075"/>
    <xdr:pic>
      <xdr:nvPicPr>
        <xdr:cNvPr id="0" name="image241.jpg"/>
        <xdr:cNvPicPr preferRelativeResize="0"/>
      </xdr:nvPicPr>
      <xdr:blipFill>
        <a:blip cstate="print" r:embed="rId151"/>
        <a:stretch>
          <a:fillRect/>
        </a:stretch>
      </xdr:blipFill>
      <xdr:spPr>
        <a:prstGeom prst="rect">
          <a:avLst/>
        </a:prstGeom>
        <a:noFill/>
      </xdr:spPr>
    </xdr:pic>
    <xdr:clientData fLocksWithSheet="0"/>
  </xdr:oneCellAnchor>
  <xdr:oneCellAnchor>
    <xdr:from>
      <xdr:col>2</xdr:col>
      <xdr:colOff>0</xdr:colOff>
      <xdr:row>154</xdr:row>
      <xdr:rowOff>0</xdr:rowOff>
    </xdr:from>
    <xdr:ext cx="247650" cy="190500"/>
    <xdr:pic>
      <xdr:nvPicPr>
        <xdr:cNvPr id="0" name="image263.jpg"/>
        <xdr:cNvPicPr preferRelativeResize="0"/>
      </xdr:nvPicPr>
      <xdr:blipFill>
        <a:blip cstate="print" r:embed="rId152"/>
        <a:stretch>
          <a:fillRect/>
        </a:stretch>
      </xdr:blipFill>
      <xdr:spPr>
        <a:prstGeom prst="rect">
          <a:avLst/>
        </a:prstGeom>
        <a:noFill/>
      </xdr:spPr>
    </xdr:pic>
    <xdr:clientData fLocksWithSheet="0"/>
  </xdr:oneCellAnchor>
  <xdr:oneCellAnchor>
    <xdr:from>
      <xdr:col>2</xdr:col>
      <xdr:colOff>0</xdr:colOff>
      <xdr:row>155</xdr:row>
      <xdr:rowOff>0</xdr:rowOff>
    </xdr:from>
    <xdr:ext cx="257175" cy="190500"/>
    <xdr:pic>
      <xdr:nvPicPr>
        <xdr:cNvPr id="0" name="image254.png"/>
        <xdr:cNvPicPr preferRelativeResize="0"/>
      </xdr:nvPicPr>
      <xdr:blipFill>
        <a:blip cstate="print" r:embed="rId153"/>
        <a:stretch>
          <a:fillRect/>
        </a:stretch>
      </xdr:blipFill>
      <xdr:spPr>
        <a:prstGeom prst="rect">
          <a:avLst/>
        </a:prstGeom>
        <a:noFill/>
      </xdr:spPr>
    </xdr:pic>
    <xdr:clientData fLocksWithSheet="0"/>
  </xdr:oneCellAnchor>
  <xdr:oneCellAnchor>
    <xdr:from>
      <xdr:col>2</xdr:col>
      <xdr:colOff>0</xdr:colOff>
      <xdr:row>156</xdr:row>
      <xdr:rowOff>0</xdr:rowOff>
    </xdr:from>
    <xdr:ext cx="3343275" cy="2495550"/>
    <xdr:pic>
      <xdr:nvPicPr>
        <xdr:cNvPr id="0" name="image242.jpg"/>
        <xdr:cNvPicPr preferRelativeResize="0"/>
      </xdr:nvPicPr>
      <xdr:blipFill>
        <a:blip cstate="print" r:embed="rId154"/>
        <a:stretch>
          <a:fillRect/>
        </a:stretch>
      </xdr:blipFill>
      <xdr:spPr>
        <a:prstGeom prst="rect">
          <a:avLst/>
        </a:prstGeom>
        <a:noFill/>
      </xdr:spPr>
    </xdr:pic>
    <xdr:clientData fLocksWithSheet="0"/>
  </xdr:oneCellAnchor>
  <xdr:oneCellAnchor>
    <xdr:from>
      <xdr:col>2</xdr:col>
      <xdr:colOff>0</xdr:colOff>
      <xdr:row>157</xdr:row>
      <xdr:rowOff>0</xdr:rowOff>
    </xdr:from>
    <xdr:ext cx="3343275" cy="2228850"/>
    <xdr:pic>
      <xdr:nvPicPr>
        <xdr:cNvPr id="0" name="image244.jpg"/>
        <xdr:cNvPicPr preferRelativeResize="0"/>
      </xdr:nvPicPr>
      <xdr:blipFill>
        <a:blip cstate="print" r:embed="rId155"/>
        <a:stretch>
          <a:fillRect/>
        </a:stretch>
      </xdr:blipFill>
      <xdr:spPr>
        <a:prstGeom prst="rect">
          <a:avLst/>
        </a:prstGeom>
        <a:noFill/>
      </xdr:spPr>
    </xdr:pic>
    <xdr:clientData fLocksWithSheet="0"/>
  </xdr:oneCellAnchor>
  <xdr:oneCellAnchor>
    <xdr:from>
      <xdr:col>2</xdr:col>
      <xdr:colOff>0</xdr:colOff>
      <xdr:row>158</xdr:row>
      <xdr:rowOff>0</xdr:rowOff>
    </xdr:from>
    <xdr:ext cx="3343275" cy="2505075"/>
    <xdr:pic>
      <xdr:nvPicPr>
        <xdr:cNvPr id="0" name="image268.jpg"/>
        <xdr:cNvPicPr preferRelativeResize="0"/>
      </xdr:nvPicPr>
      <xdr:blipFill>
        <a:blip cstate="print" r:embed="rId156"/>
        <a:stretch>
          <a:fillRect/>
        </a:stretch>
      </xdr:blipFill>
      <xdr:spPr>
        <a:prstGeom prst="rect">
          <a:avLst/>
        </a:prstGeom>
        <a:noFill/>
      </xdr:spPr>
    </xdr:pic>
    <xdr:clientData fLocksWithSheet="0"/>
  </xdr:oneCellAnchor>
  <xdr:oneCellAnchor>
    <xdr:from>
      <xdr:col>2</xdr:col>
      <xdr:colOff>0</xdr:colOff>
      <xdr:row>159</xdr:row>
      <xdr:rowOff>0</xdr:rowOff>
    </xdr:from>
    <xdr:ext cx="3343275" cy="3343275"/>
    <xdr:pic>
      <xdr:nvPicPr>
        <xdr:cNvPr id="0" name="image240.jpg"/>
        <xdr:cNvPicPr preferRelativeResize="0"/>
      </xdr:nvPicPr>
      <xdr:blipFill>
        <a:blip cstate="print" r:embed="rId157"/>
        <a:stretch>
          <a:fillRect/>
        </a:stretch>
      </xdr:blipFill>
      <xdr:spPr>
        <a:prstGeom prst="rect">
          <a:avLst/>
        </a:prstGeom>
        <a:noFill/>
      </xdr:spPr>
    </xdr:pic>
    <xdr:clientData fLocksWithSheet="0"/>
  </xdr:oneCellAnchor>
  <xdr:oneCellAnchor>
    <xdr:from>
      <xdr:col>2</xdr:col>
      <xdr:colOff>0</xdr:colOff>
      <xdr:row>160</xdr:row>
      <xdr:rowOff>0</xdr:rowOff>
    </xdr:from>
    <xdr:ext cx="3343275" cy="2228850"/>
    <xdr:pic>
      <xdr:nvPicPr>
        <xdr:cNvPr id="0" name="image293.jpg"/>
        <xdr:cNvPicPr preferRelativeResize="0"/>
      </xdr:nvPicPr>
      <xdr:blipFill>
        <a:blip cstate="print" r:embed="rId158"/>
        <a:stretch>
          <a:fillRect/>
        </a:stretch>
      </xdr:blipFill>
      <xdr:spPr>
        <a:prstGeom prst="rect">
          <a:avLst/>
        </a:prstGeom>
        <a:noFill/>
      </xdr:spPr>
    </xdr:pic>
    <xdr:clientData fLocksWithSheet="0"/>
  </xdr:oneCellAnchor>
  <xdr:oneCellAnchor>
    <xdr:from>
      <xdr:col>2</xdr:col>
      <xdr:colOff>0</xdr:colOff>
      <xdr:row>161</xdr:row>
      <xdr:rowOff>0</xdr:rowOff>
    </xdr:from>
    <xdr:ext cx="3343275" cy="3343275"/>
    <xdr:pic>
      <xdr:nvPicPr>
        <xdr:cNvPr id="0" name="image253.jpg"/>
        <xdr:cNvPicPr preferRelativeResize="0"/>
      </xdr:nvPicPr>
      <xdr:blipFill>
        <a:blip cstate="print" r:embed="rId159"/>
        <a:stretch>
          <a:fillRect/>
        </a:stretch>
      </xdr:blipFill>
      <xdr:spPr>
        <a:prstGeom prst="rect">
          <a:avLst/>
        </a:prstGeom>
        <a:noFill/>
      </xdr:spPr>
    </xdr:pic>
    <xdr:clientData fLocksWithSheet="0"/>
  </xdr:oneCellAnchor>
  <xdr:oneCellAnchor>
    <xdr:from>
      <xdr:col>2</xdr:col>
      <xdr:colOff>0</xdr:colOff>
      <xdr:row>162</xdr:row>
      <xdr:rowOff>0</xdr:rowOff>
    </xdr:from>
    <xdr:ext cx="3343275" cy="2228850"/>
    <xdr:pic>
      <xdr:nvPicPr>
        <xdr:cNvPr id="0" name="image308.jpg"/>
        <xdr:cNvPicPr preferRelativeResize="0"/>
      </xdr:nvPicPr>
      <xdr:blipFill>
        <a:blip cstate="print" r:embed="rId160"/>
        <a:stretch>
          <a:fillRect/>
        </a:stretch>
      </xdr:blipFill>
      <xdr:spPr>
        <a:prstGeom prst="rect">
          <a:avLst/>
        </a:prstGeom>
        <a:noFill/>
      </xdr:spPr>
    </xdr:pic>
    <xdr:clientData fLocksWithSheet="0"/>
  </xdr:oneCellAnchor>
  <xdr:oneCellAnchor>
    <xdr:from>
      <xdr:col>2</xdr:col>
      <xdr:colOff>0</xdr:colOff>
      <xdr:row>163</xdr:row>
      <xdr:rowOff>0</xdr:rowOff>
    </xdr:from>
    <xdr:ext cx="3343275" cy="3343275"/>
    <xdr:pic>
      <xdr:nvPicPr>
        <xdr:cNvPr id="0" name="image256.jpg"/>
        <xdr:cNvPicPr preferRelativeResize="0"/>
      </xdr:nvPicPr>
      <xdr:blipFill>
        <a:blip cstate="print" r:embed="rId161"/>
        <a:stretch>
          <a:fillRect/>
        </a:stretch>
      </xdr:blipFill>
      <xdr:spPr>
        <a:prstGeom prst="rect">
          <a:avLst/>
        </a:prstGeom>
        <a:noFill/>
      </xdr:spPr>
    </xdr:pic>
    <xdr:clientData fLocksWithSheet="0"/>
  </xdr:oneCellAnchor>
  <xdr:oneCellAnchor>
    <xdr:from>
      <xdr:col>2</xdr:col>
      <xdr:colOff>0</xdr:colOff>
      <xdr:row>164</xdr:row>
      <xdr:rowOff>0</xdr:rowOff>
    </xdr:from>
    <xdr:ext cx="3343275" cy="2228850"/>
    <xdr:pic>
      <xdr:nvPicPr>
        <xdr:cNvPr id="0" name="image269.jpg"/>
        <xdr:cNvPicPr preferRelativeResize="0"/>
      </xdr:nvPicPr>
      <xdr:blipFill>
        <a:blip cstate="print" r:embed="rId162"/>
        <a:stretch>
          <a:fillRect/>
        </a:stretch>
      </xdr:blipFill>
      <xdr:spPr>
        <a:prstGeom prst="rect">
          <a:avLst/>
        </a:prstGeom>
        <a:noFill/>
      </xdr:spPr>
    </xdr:pic>
    <xdr:clientData fLocksWithSheet="0"/>
  </xdr:oneCellAnchor>
  <xdr:oneCellAnchor>
    <xdr:from>
      <xdr:col>2</xdr:col>
      <xdr:colOff>0</xdr:colOff>
      <xdr:row>165</xdr:row>
      <xdr:rowOff>0</xdr:rowOff>
    </xdr:from>
    <xdr:ext cx="3343275" cy="2505075"/>
    <xdr:pic>
      <xdr:nvPicPr>
        <xdr:cNvPr id="0" name="image271.jpg"/>
        <xdr:cNvPicPr preferRelativeResize="0"/>
      </xdr:nvPicPr>
      <xdr:blipFill>
        <a:blip cstate="print" r:embed="rId163"/>
        <a:stretch>
          <a:fillRect/>
        </a:stretch>
      </xdr:blipFill>
      <xdr:spPr>
        <a:prstGeom prst="rect">
          <a:avLst/>
        </a:prstGeom>
        <a:noFill/>
      </xdr:spPr>
    </xdr:pic>
    <xdr:clientData fLocksWithSheet="0"/>
  </xdr:oneCellAnchor>
  <xdr:oneCellAnchor>
    <xdr:from>
      <xdr:col>2</xdr:col>
      <xdr:colOff>0</xdr:colOff>
      <xdr:row>166</xdr:row>
      <xdr:rowOff>0</xdr:rowOff>
    </xdr:from>
    <xdr:ext cx="3343275" cy="2495550"/>
    <xdr:pic>
      <xdr:nvPicPr>
        <xdr:cNvPr id="0" name="image285.jpg"/>
        <xdr:cNvPicPr preferRelativeResize="0"/>
      </xdr:nvPicPr>
      <xdr:blipFill>
        <a:blip cstate="print" r:embed="rId164"/>
        <a:stretch>
          <a:fillRect/>
        </a:stretch>
      </xdr:blipFill>
      <xdr:spPr>
        <a:prstGeom prst="rect">
          <a:avLst/>
        </a:prstGeom>
        <a:noFill/>
      </xdr:spPr>
    </xdr:pic>
    <xdr:clientData fLocksWithSheet="0"/>
  </xdr:oneCellAnchor>
  <xdr:oneCellAnchor>
    <xdr:from>
      <xdr:col>2</xdr:col>
      <xdr:colOff>0</xdr:colOff>
      <xdr:row>167</xdr:row>
      <xdr:rowOff>0</xdr:rowOff>
    </xdr:from>
    <xdr:ext cx="3343275" cy="2505075"/>
    <xdr:pic>
      <xdr:nvPicPr>
        <xdr:cNvPr id="0" name="image266.jpg"/>
        <xdr:cNvPicPr preferRelativeResize="0"/>
      </xdr:nvPicPr>
      <xdr:blipFill>
        <a:blip cstate="print" r:embed="rId165"/>
        <a:stretch>
          <a:fillRect/>
        </a:stretch>
      </xdr:blipFill>
      <xdr:spPr>
        <a:prstGeom prst="rect">
          <a:avLst/>
        </a:prstGeom>
        <a:noFill/>
      </xdr:spPr>
    </xdr:pic>
    <xdr:clientData fLocksWithSheet="0"/>
  </xdr:oneCellAnchor>
  <xdr:oneCellAnchor>
    <xdr:from>
      <xdr:col>2</xdr:col>
      <xdr:colOff>0</xdr:colOff>
      <xdr:row>168</xdr:row>
      <xdr:rowOff>0</xdr:rowOff>
    </xdr:from>
    <xdr:ext cx="3343275" cy="2495550"/>
    <xdr:pic>
      <xdr:nvPicPr>
        <xdr:cNvPr id="0" name="image259.jpg"/>
        <xdr:cNvPicPr preferRelativeResize="0"/>
      </xdr:nvPicPr>
      <xdr:blipFill>
        <a:blip cstate="print" r:embed="rId166"/>
        <a:stretch>
          <a:fillRect/>
        </a:stretch>
      </xdr:blipFill>
      <xdr:spPr>
        <a:prstGeom prst="rect">
          <a:avLst/>
        </a:prstGeom>
        <a:noFill/>
      </xdr:spPr>
    </xdr:pic>
    <xdr:clientData fLocksWithSheet="0"/>
  </xdr:oneCellAnchor>
  <xdr:oneCellAnchor>
    <xdr:from>
      <xdr:col>2</xdr:col>
      <xdr:colOff>0</xdr:colOff>
      <xdr:row>169</xdr:row>
      <xdr:rowOff>0</xdr:rowOff>
    </xdr:from>
    <xdr:ext cx="3343275" cy="2505075"/>
    <xdr:pic>
      <xdr:nvPicPr>
        <xdr:cNvPr id="0" name="image260.jpg"/>
        <xdr:cNvPicPr preferRelativeResize="0"/>
      </xdr:nvPicPr>
      <xdr:blipFill>
        <a:blip cstate="print" r:embed="rId167"/>
        <a:stretch>
          <a:fillRect/>
        </a:stretch>
      </xdr:blipFill>
      <xdr:spPr>
        <a:prstGeom prst="rect">
          <a:avLst/>
        </a:prstGeom>
        <a:noFill/>
      </xdr:spPr>
    </xdr:pic>
    <xdr:clientData fLocksWithSheet="0"/>
  </xdr:oneCellAnchor>
  <xdr:oneCellAnchor>
    <xdr:from>
      <xdr:col>2</xdr:col>
      <xdr:colOff>0</xdr:colOff>
      <xdr:row>170</xdr:row>
      <xdr:rowOff>0</xdr:rowOff>
    </xdr:from>
    <xdr:ext cx="3343275" cy="2505075"/>
    <xdr:pic>
      <xdr:nvPicPr>
        <xdr:cNvPr id="0" name="image251.jpg"/>
        <xdr:cNvPicPr preferRelativeResize="0"/>
      </xdr:nvPicPr>
      <xdr:blipFill>
        <a:blip cstate="print" r:embed="rId168"/>
        <a:stretch>
          <a:fillRect/>
        </a:stretch>
      </xdr:blipFill>
      <xdr:spPr>
        <a:prstGeom prst="rect">
          <a:avLst/>
        </a:prstGeom>
        <a:noFill/>
      </xdr:spPr>
    </xdr:pic>
    <xdr:clientData fLocksWithSheet="0"/>
  </xdr:oneCellAnchor>
  <xdr:oneCellAnchor>
    <xdr:from>
      <xdr:col>2</xdr:col>
      <xdr:colOff>0</xdr:colOff>
      <xdr:row>171</xdr:row>
      <xdr:rowOff>0</xdr:rowOff>
    </xdr:from>
    <xdr:ext cx="180975" cy="190500"/>
    <xdr:pic>
      <xdr:nvPicPr>
        <xdr:cNvPr id="0" name="image281.jpg"/>
        <xdr:cNvPicPr preferRelativeResize="0"/>
      </xdr:nvPicPr>
      <xdr:blipFill>
        <a:blip cstate="print" r:embed="rId169"/>
        <a:stretch>
          <a:fillRect/>
        </a:stretch>
      </xdr:blipFill>
      <xdr:spPr>
        <a:prstGeom prst="rect">
          <a:avLst/>
        </a:prstGeom>
        <a:noFill/>
      </xdr:spPr>
    </xdr:pic>
    <xdr:clientData fLocksWithSheet="0"/>
  </xdr:oneCellAnchor>
  <xdr:oneCellAnchor>
    <xdr:from>
      <xdr:col>2</xdr:col>
      <xdr:colOff>0</xdr:colOff>
      <xdr:row>172</xdr:row>
      <xdr:rowOff>0</xdr:rowOff>
    </xdr:from>
    <xdr:ext cx="3343275" cy="2505075"/>
    <xdr:pic>
      <xdr:nvPicPr>
        <xdr:cNvPr id="0" name="image261.jpg"/>
        <xdr:cNvPicPr preferRelativeResize="0"/>
      </xdr:nvPicPr>
      <xdr:blipFill>
        <a:blip cstate="print" r:embed="rId170"/>
        <a:stretch>
          <a:fillRect/>
        </a:stretch>
      </xdr:blipFill>
      <xdr:spPr>
        <a:prstGeom prst="rect">
          <a:avLst/>
        </a:prstGeom>
        <a:noFill/>
      </xdr:spPr>
    </xdr:pic>
    <xdr:clientData fLocksWithSheet="0"/>
  </xdr:oneCellAnchor>
  <xdr:oneCellAnchor>
    <xdr:from>
      <xdr:col>2</xdr:col>
      <xdr:colOff>0</xdr:colOff>
      <xdr:row>173</xdr:row>
      <xdr:rowOff>0</xdr:rowOff>
    </xdr:from>
    <xdr:ext cx="3343275" cy="2495550"/>
    <xdr:pic>
      <xdr:nvPicPr>
        <xdr:cNvPr id="0" name="image258.jpg"/>
        <xdr:cNvPicPr preferRelativeResize="0"/>
      </xdr:nvPicPr>
      <xdr:blipFill>
        <a:blip cstate="print" r:embed="rId171"/>
        <a:stretch>
          <a:fillRect/>
        </a:stretch>
      </xdr:blipFill>
      <xdr:spPr>
        <a:prstGeom prst="rect">
          <a:avLst/>
        </a:prstGeom>
        <a:noFill/>
      </xdr:spPr>
    </xdr:pic>
    <xdr:clientData fLocksWithSheet="0"/>
  </xdr:oneCellAnchor>
  <xdr:oneCellAnchor>
    <xdr:from>
      <xdr:col>2</xdr:col>
      <xdr:colOff>0</xdr:colOff>
      <xdr:row>174</xdr:row>
      <xdr:rowOff>0</xdr:rowOff>
    </xdr:from>
    <xdr:ext cx="3343275" cy="2505075"/>
    <xdr:pic>
      <xdr:nvPicPr>
        <xdr:cNvPr id="0" name="image362.jpg"/>
        <xdr:cNvPicPr preferRelativeResize="0"/>
      </xdr:nvPicPr>
      <xdr:blipFill>
        <a:blip cstate="print" r:embed="rId172"/>
        <a:stretch>
          <a:fillRect/>
        </a:stretch>
      </xdr:blipFill>
      <xdr:spPr>
        <a:prstGeom prst="rect">
          <a:avLst/>
        </a:prstGeom>
        <a:noFill/>
      </xdr:spPr>
    </xdr:pic>
    <xdr:clientData fLocksWithSheet="0"/>
  </xdr:oneCellAnchor>
  <xdr:oneCellAnchor>
    <xdr:from>
      <xdr:col>2</xdr:col>
      <xdr:colOff>0</xdr:colOff>
      <xdr:row>175</xdr:row>
      <xdr:rowOff>0</xdr:rowOff>
    </xdr:from>
    <xdr:ext cx="3343275" cy="2505075"/>
    <xdr:pic>
      <xdr:nvPicPr>
        <xdr:cNvPr id="0" name="image270.jpg"/>
        <xdr:cNvPicPr preferRelativeResize="0"/>
      </xdr:nvPicPr>
      <xdr:blipFill>
        <a:blip cstate="print" r:embed="rId173"/>
        <a:stretch>
          <a:fillRect/>
        </a:stretch>
      </xdr:blipFill>
      <xdr:spPr>
        <a:prstGeom prst="rect">
          <a:avLst/>
        </a:prstGeom>
        <a:noFill/>
      </xdr:spPr>
    </xdr:pic>
    <xdr:clientData fLocksWithSheet="0"/>
  </xdr:oneCellAnchor>
  <xdr:oneCellAnchor>
    <xdr:from>
      <xdr:col>2</xdr:col>
      <xdr:colOff>0</xdr:colOff>
      <xdr:row>176</xdr:row>
      <xdr:rowOff>0</xdr:rowOff>
    </xdr:from>
    <xdr:ext cx="3343275" cy="2495550"/>
    <xdr:pic>
      <xdr:nvPicPr>
        <xdr:cNvPr id="0" name="image265.jpg"/>
        <xdr:cNvPicPr preferRelativeResize="0"/>
      </xdr:nvPicPr>
      <xdr:blipFill>
        <a:blip cstate="print" r:embed="rId174"/>
        <a:stretch>
          <a:fillRect/>
        </a:stretch>
      </xdr:blipFill>
      <xdr:spPr>
        <a:prstGeom prst="rect">
          <a:avLst/>
        </a:prstGeom>
        <a:noFill/>
      </xdr:spPr>
    </xdr:pic>
    <xdr:clientData fLocksWithSheet="0"/>
  </xdr:oneCellAnchor>
  <xdr:oneCellAnchor>
    <xdr:from>
      <xdr:col>2</xdr:col>
      <xdr:colOff>0</xdr:colOff>
      <xdr:row>177</xdr:row>
      <xdr:rowOff>0</xdr:rowOff>
    </xdr:from>
    <xdr:ext cx="285750" cy="190500"/>
    <xdr:pic>
      <xdr:nvPicPr>
        <xdr:cNvPr id="0" name="image288.jpg"/>
        <xdr:cNvPicPr preferRelativeResize="0"/>
      </xdr:nvPicPr>
      <xdr:blipFill>
        <a:blip cstate="print" r:embed="rId175"/>
        <a:stretch>
          <a:fillRect/>
        </a:stretch>
      </xdr:blipFill>
      <xdr:spPr>
        <a:prstGeom prst="rect">
          <a:avLst/>
        </a:prstGeom>
        <a:noFill/>
      </xdr:spPr>
    </xdr:pic>
    <xdr:clientData fLocksWithSheet="0"/>
  </xdr:oneCellAnchor>
  <xdr:oneCellAnchor>
    <xdr:from>
      <xdr:col>2</xdr:col>
      <xdr:colOff>0</xdr:colOff>
      <xdr:row>178</xdr:row>
      <xdr:rowOff>0</xdr:rowOff>
    </xdr:from>
    <xdr:ext cx="3343275" cy="2228850"/>
    <xdr:pic>
      <xdr:nvPicPr>
        <xdr:cNvPr id="0" name="image312.jpg"/>
        <xdr:cNvPicPr preferRelativeResize="0"/>
      </xdr:nvPicPr>
      <xdr:blipFill>
        <a:blip cstate="print" r:embed="rId176"/>
        <a:stretch>
          <a:fillRect/>
        </a:stretch>
      </xdr:blipFill>
      <xdr:spPr>
        <a:prstGeom prst="rect">
          <a:avLst/>
        </a:prstGeom>
        <a:noFill/>
      </xdr:spPr>
    </xdr:pic>
    <xdr:clientData fLocksWithSheet="0"/>
  </xdr:oneCellAnchor>
  <xdr:oneCellAnchor>
    <xdr:from>
      <xdr:col>2</xdr:col>
      <xdr:colOff>0</xdr:colOff>
      <xdr:row>179</xdr:row>
      <xdr:rowOff>0</xdr:rowOff>
    </xdr:from>
    <xdr:ext cx="3343275" cy="2495550"/>
    <xdr:pic>
      <xdr:nvPicPr>
        <xdr:cNvPr id="0" name="image272.jpg"/>
        <xdr:cNvPicPr preferRelativeResize="0"/>
      </xdr:nvPicPr>
      <xdr:blipFill>
        <a:blip cstate="print" r:embed="rId177"/>
        <a:stretch>
          <a:fillRect/>
        </a:stretch>
      </xdr:blipFill>
      <xdr:spPr>
        <a:prstGeom prst="rect">
          <a:avLst/>
        </a:prstGeom>
        <a:noFill/>
      </xdr:spPr>
    </xdr:pic>
    <xdr:clientData fLocksWithSheet="0"/>
  </xdr:oneCellAnchor>
  <xdr:oneCellAnchor>
    <xdr:from>
      <xdr:col>2</xdr:col>
      <xdr:colOff>0</xdr:colOff>
      <xdr:row>180</xdr:row>
      <xdr:rowOff>0</xdr:rowOff>
    </xdr:from>
    <xdr:ext cx="3343275" cy="2505075"/>
    <xdr:pic>
      <xdr:nvPicPr>
        <xdr:cNvPr id="0" name="image277.jpg"/>
        <xdr:cNvPicPr preferRelativeResize="0"/>
      </xdr:nvPicPr>
      <xdr:blipFill>
        <a:blip cstate="print" r:embed="rId178"/>
        <a:stretch>
          <a:fillRect/>
        </a:stretch>
      </xdr:blipFill>
      <xdr:spPr>
        <a:prstGeom prst="rect">
          <a:avLst/>
        </a:prstGeom>
        <a:noFill/>
      </xdr:spPr>
    </xdr:pic>
    <xdr:clientData fLocksWithSheet="0"/>
  </xdr:oneCellAnchor>
  <xdr:oneCellAnchor>
    <xdr:from>
      <xdr:col>2</xdr:col>
      <xdr:colOff>0</xdr:colOff>
      <xdr:row>181</xdr:row>
      <xdr:rowOff>0</xdr:rowOff>
    </xdr:from>
    <xdr:ext cx="285750" cy="190500"/>
    <xdr:pic>
      <xdr:nvPicPr>
        <xdr:cNvPr id="0" name="image294.jpg"/>
        <xdr:cNvPicPr preferRelativeResize="0"/>
      </xdr:nvPicPr>
      <xdr:blipFill>
        <a:blip cstate="print" r:embed="rId179"/>
        <a:stretch>
          <a:fillRect/>
        </a:stretch>
      </xdr:blipFill>
      <xdr:spPr>
        <a:prstGeom prst="rect">
          <a:avLst/>
        </a:prstGeom>
        <a:noFill/>
      </xdr:spPr>
    </xdr:pic>
    <xdr:clientData fLocksWithSheet="0"/>
  </xdr:oneCellAnchor>
  <xdr:oneCellAnchor>
    <xdr:from>
      <xdr:col>2</xdr:col>
      <xdr:colOff>0</xdr:colOff>
      <xdr:row>182</xdr:row>
      <xdr:rowOff>0</xdr:rowOff>
    </xdr:from>
    <xdr:ext cx="3343275" cy="2495550"/>
    <xdr:pic>
      <xdr:nvPicPr>
        <xdr:cNvPr id="0" name="image282.jpg"/>
        <xdr:cNvPicPr preferRelativeResize="0"/>
      </xdr:nvPicPr>
      <xdr:blipFill>
        <a:blip cstate="print" r:embed="rId180"/>
        <a:stretch>
          <a:fillRect/>
        </a:stretch>
      </xdr:blipFill>
      <xdr:spPr>
        <a:prstGeom prst="rect">
          <a:avLst/>
        </a:prstGeom>
        <a:noFill/>
      </xdr:spPr>
    </xdr:pic>
    <xdr:clientData fLocksWithSheet="0"/>
  </xdr:oneCellAnchor>
  <xdr:oneCellAnchor>
    <xdr:from>
      <xdr:col>2</xdr:col>
      <xdr:colOff>0</xdr:colOff>
      <xdr:row>183</xdr:row>
      <xdr:rowOff>0</xdr:rowOff>
    </xdr:from>
    <xdr:ext cx="3343275" cy="2505075"/>
    <xdr:pic>
      <xdr:nvPicPr>
        <xdr:cNvPr id="0" name="image267.jpg"/>
        <xdr:cNvPicPr preferRelativeResize="0"/>
      </xdr:nvPicPr>
      <xdr:blipFill>
        <a:blip cstate="print" r:embed="rId181"/>
        <a:stretch>
          <a:fillRect/>
        </a:stretch>
      </xdr:blipFill>
      <xdr:spPr>
        <a:prstGeom prst="rect">
          <a:avLst/>
        </a:prstGeom>
        <a:noFill/>
      </xdr:spPr>
    </xdr:pic>
    <xdr:clientData fLocksWithSheet="0"/>
  </xdr:oneCellAnchor>
  <xdr:oneCellAnchor>
    <xdr:from>
      <xdr:col>2</xdr:col>
      <xdr:colOff>0</xdr:colOff>
      <xdr:row>184</xdr:row>
      <xdr:rowOff>0</xdr:rowOff>
    </xdr:from>
    <xdr:ext cx="3343275" cy="2505075"/>
    <xdr:pic>
      <xdr:nvPicPr>
        <xdr:cNvPr id="0" name="image280.jpg"/>
        <xdr:cNvPicPr preferRelativeResize="0"/>
      </xdr:nvPicPr>
      <xdr:blipFill>
        <a:blip cstate="print" r:embed="rId182"/>
        <a:stretch>
          <a:fillRect/>
        </a:stretch>
      </xdr:blipFill>
      <xdr:spPr>
        <a:prstGeom prst="rect">
          <a:avLst/>
        </a:prstGeom>
        <a:noFill/>
      </xdr:spPr>
    </xdr:pic>
    <xdr:clientData fLocksWithSheet="0"/>
  </xdr:oneCellAnchor>
  <xdr:oneCellAnchor>
    <xdr:from>
      <xdr:col>2</xdr:col>
      <xdr:colOff>0</xdr:colOff>
      <xdr:row>185</xdr:row>
      <xdr:rowOff>0</xdr:rowOff>
    </xdr:from>
    <xdr:ext cx="3343275" cy="2505075"/>
    <xdr:pic>
      <xdr:nvPicPr>
        <xdr:cNvPr id="0" name="image275.jpg"/>
        <xdr:cNvPicPr preferRelativeResize="0"/>
      </xdr:nvPicPr>
      <xdr:blipFill>
        <a:blip cstate="print" r:embed="rId183"/>
        <a:stretch>
          <a:fillRect/>
        </a:stretch>
      </xdr:blipFill>
      <xdr:spPr>
        <a:prstGeom prst="rect">
          <a:avLst/>
        </a:prstGeom>
        <a:noFill/>
      </xdr:spPr>
    </xdr:pic>
    <xdr:clientData fLocksWithSheet="0"/>
  </xdr:oneCellAnchor>
  <xdr:oneCellAnchor>
    <xdr:from>
      <xdr:col>2</xdr:col>
      <xdr:colOff>0</xdr:colOff>
      <xdr:row>186</xdr:row>
      <xdr:rowOff>0</xdr:rowOff>
    </xdr:from>
    <xdr:ext cx="247650" cy="190500"/>
    <xdr:pic>
      <xdr:nvPicPr>
        <xdr:cNvPr id="0" name="image273.jpg"/>
        <xdr:cNvPicPr preferRelativeResize="0"/>
      </xdr:nvPicPr>
      <xdr:blipFill>
        <a:blip cstate="print" r:embed="rId184"/>
        <a:stretch>
          <a:fillRect/>
        </a:stretch>
      </xdr:blipFill>
      <xdr:spPr>
        <a:prstGeom prst="rect">
          <a:avLst/>
        </a:prstGeom>
        <a:noFill/>
      </xdr:spPr>
    </xdr:pic>
    <xdr:clientData fLocksWithSheet="0"/>
  </xdr:oneCellAnchor>
  <xdr:oneCellAnchor>
    <xdr:from>
      <xdr:col>2</xdr:col>
      <xdr:colOff>0</xdr:colOff>
      <xdr:row>187</xdr:row>
      <xdr:rowOff>0</xdr:rowOff>
    </xdr:from>
    <xdr:ext cx="3343275" cy="2505075"/>
    <xdr:pic>
      <xdr:nvPicPr>
        <xdr:cNvPr id="0" name="image283.jpg"/>
        <xdr:cNvPicPr preferRelativeResize="0"/>
      </xdr:nvPicPr>
      <xdr:blipFill>
        <a:blip cstate="print" r:embed="rId185"/>
        <a:stretch>
          <a:fillRect/>
        </a:stretch>
      </xdr:blipFill>
      <xdr:spPr>
        <a:prstGeom prst="rect">
          <a:avLst/>
        </a:prstGeom>
        <a:noFill/>
      </xdr:spPr>
    </xdr:pic>
    <xdr:clientData fLocksWithSheet="0"/>
  </xdr:oneCellAnchor>
  <xdr:oneCellAnchor>
    <xdr:from>
      <xdr:col>2</xdr:col>
      <xdr:colOff>0</xdr:colOff>
      <xdr:row>188</xdr:row>
      <xdr:rowOff>0</xdr:rowOff>
    </xdr:from>
    <xdr:ext cx="3343275" cy="2505075"/>
    <xdr:pic>
      <xdr:nvPicPr>
        <xdr:cNvPr id="0" name="image274.jpg"/>
        <xdr:cNvPicPr preferRelativeResize="0"/>
      </xdr:nvPicPr>
      <xdr:blipFill>
        <a:blip cstate="print" r:embed="rId186"/>
        <a:stretch>
          <a:fillRect/>
        </a:stretch>
      </xdr:blipFill>
      <xdr:spPr>
        <a:prstGeom prst="rect">
          <a:avLst/>
        </a:prstGeom>
        <a:noFill/>
      </xdr:spPr>
    </xdr:pic>
    <xdr:clientData fLocksWithSheet="0"/>
  </xdr:oneCellAnchor>
  <xdr:oneCellAnchor>
    <xdr:from>
      <xdr:col>2</xdr:col>
      <xdr:colOff>0</xdr:colOff>
      <xdr:row>189</xdr:row>
      <xdr:rowOff>0</xdr:rowOff>
    </xdr:from>
    <xdr:ext cx="3343275" cy="2228850"/>
    <xdr:pic>
      <xdr:nvPicPr>
        <xdr:cNvPr id="0" name="image286.jpg"/>
        <xdr:cNvPicPr preferRelativeResize="0"/>
      </xdr:nvPicPr>
      <xdr:blipFill>
        <a:blip cstate="print" r:embed="rId187"/>
        <a:stretch>
          <a:fillRect/>
        </a:stretch>
      </xdr:blipFill>
      <xdr:spPr>
        <a:prstGeom prst="rect">
          <a:avLst/>
        </a:prstGeom>
        <a:noFill/>
      </xdr:spPr>
    </xdr:pic>
    <xdr:clientData fLocksWithSheet="0"/>
  </xdr:oneCellAnchor>
  <xdr:oneCellAnchor>
    <xdr:from>
      <xdr:col>2</xdr:col>
      <xdr:colOff>0</xdr:colOff>
      <xdr:row>190</xdr:row>
      <xdr:rowOff>0</xdr:rowOff>
    </xdr:from>
    <xdr:ext cx="3343275" cy="2228850"/>
    <xdr:pic>
      <xdr:nvPicPr>
        <xdr:cNvPr id="0" name="image276.jpg"/>
        <xdr:cNvPicPr preferRelativeResize="0"/>
      </xdr:nvPicPr>
      <xdr:blipFill>
        <a:blip cstate="print" r:embed="rId188"/>
        <a:stretch>
          <a:fillRect/>
        </a:stretch>
      </xdr:blipFill>
      <xdr:spPr>
        <a:prstGeom prst="rect">
          <a:avLst/>
        </a:prstGeom>
        <a:noFill/>
      </xdr:spPr>
    </xdr:pic>
    <xdr:clientData fLocksWithSheet="0"/>
  </xdr:oneCellAnchor>
  <xdr:oneCellAnchor>
    <xdr:from>
      <xdr:col>2</xdr:col>
      <xdr:colOff>0</xdr:colOff>
      <xdr:row>191</xdr:row>
      <xdr:rowOff>0</xdr:rowOff>
    </xdr:from>
    <xdr:ext cx="3343275" cy="2219325"/>
    <xdr:pic>
      <xdr:nvPicPr>
        <xdr:cNvPr id="0" name="image292.jpg"/>
        <xdr:cNvPicPr preferRelativeResize="0"/>
      </xdr:nvPicPr>
      <xdr:blipFill>
        <a:blip cstate="print" r:embed="rId189"/>
        <a:stretch>
          <a:fillRect/>
        </a:stretch>
      </xdr:blipFill>
      <xdr:spPr>
        <a:prstGeom prst="rect">
          <a:avLst/>
        </a:prstGeom>
        <a:noFill/>
      </xdr:spPr>
    </xdr:pic>
    <xdr:clientData fLocksWithSheet="0"/>
  </xdr:oneCellAnchor>
  <xdr:oneCellAnchor>
    <xdr:from>
      <xdr:col>2</xdr:col>
      <xdr:colOff>0</xdr:colOff>
      <xdr:row>192</xdr:row>
      <xdr:rowOff>0</xdr:rowOff>
    </xdr:from>
    <xdr:ext cx="3343275" cy="2219325"/>
    <xdr:pic>
      <xdr:nvPicPr>
        <xdr:cNvPr id="0" name="image284.jpg"/>
        <xdr:cNvPicPr preferRelativeResize="0"/>
      </xdr:nvPicPr>
      <xdr:blipFill>
        <a:blip cstate="print" r:embed="rId190"/>
        <a:stretch>
          <a:fillRect/>
        </a:stretch>
      </xdr:blipFill>
      <xdr:spPr>
        <a:prstGeom prst="rect">
          <a:avLst/>
        </a:prstGeom>
        <a:noFill/>
      </xdr:spPr>
    </xdr:pic>
    <xdr:clientData fLocksWithSheet="0"/>
  </xdr:oneCellAnchor>
  <xdr:oneCellAnchor>
    <xdr:from>
      <xdr:col>2</xdr:col>
      <xdr:colOff>0</xdr:colOff>
      <xdr:row>193</xdr:row>
      <xdr:rowOff>0</xdr:rowOff>
    </xdr:from>
    <xdr:ext cx="3343275" cy="2505075"/>
    <xdr:pic>
      <xdr:nvPicPr>
        <xdr:cNvPr id="0" name="image313.jpg"/>
        <xdr:cNvPicPr preferRelativeResize="0"/>
      </xdr:nvPicPr>
      <xdr:blipFill>
        <a:blip cstate="print" r:embed="rId191"/>
        <a:stretch>
          <a:fillRect/>
        </a:stretch>
      </xdr:blipFill>
      <xdr:spPr>
        <a:prstGeom prst="rect">
          <a:avLst/>
        </a:prstGeom>
        <a:noFill/>
      </xdr:spPr>
    </xdr:pic>
    <xdr:clientData fLocksWithSheet="0"/>
  </xdr:oneCellAnchor>
  <xdr:oneCellAnchor>
    <xdr:from>
      <xdr:col>2</xdr:col>
      <xdr:colOff>0</xdr:colOff>
      <xdr:row>194</xdr:row>
      <xdr:rowOff>0</xdr:rowOff>
    </xdr:from>
    <xdr:ext cx="3343275" cy="3048000"/>
    <xdr:pic>
      <xdr:nvPicPr>
        <xdr:cNvPr id="0" name="image303.png"/>
        <xdr:cNvPicPr preferRelativeResize="0"/>
      </xdr:nvPicPr>
      <xdr:blipFill>
        <a:blip cstate="print" r:embed="rId192"/>
        <a:stretch>
          <a:fillRect/>
        </a:stretch>
      </xdr:blipFill>
      <xdr:spPr>
        <a:prstGeom prst="rect">
          <a:avLst/>
        </a:prstGeom>
        <a:noFill/>
      </xdr:spPr>
    </xdr:pic>
    <xdr:clientData fLocksWithSheet="0"/>
  </xdr:oneCellAnchor>
  <xdr:oneCellAnchor>
    <xdr:from>
      <xdr:col>2</xdr:col>
      <xdr:colOff>0</xdr:colOff>
      <xdr:row>195</xdr:row>
      <xdr:rowOff>0</xdr:rowOff>
    </xdr:from>
    <xdr:ext cx="3343275" cy="2505075"/>
    <xdr:pic>
      <xdr:nvPicPr>
        <xdr:cNvPr id="0" name="image310.jpg"/>
        <xdr:cNvPicPr preferRelativeResize="0"/>
      </xdr:nvPicPr>
      <xdr:blipFill>
        <a:blip cstate="print" r:embed="rId193"/>
        <a:stretch>
          <a:fillRect/>
        </a:stretch>
      </xdr:blipFill>
      <xdr:spPr>
        <a:prstGeom prst="rect">
          <a:avLst/>
        </a:prstGeom>
        <a:noFill/>
      </xdr:spPr>
    </xdr:pic>
    <xdr:clientData fLocksWithSheet="0"/>
  </xdr:oneCellAnchor>
  <xdr:oneCellAnchor>
    <xdr:from>
      <xdr:col>2</xdr:col>
      <xdr:colOff>0</xdr:colOff>
      <xdr:row>196</xdr:row>
      <xdr:rowOff>0</xdr:rowOff>
    </xdr:from>
    <xdr:ext cx="3343275" cy="2495550"/>
    <xdr:pic>
      <xdr:nvPicPr>
        <xdr:cNvPr id="0" name="image279.jpg"/>
        <xdr:cNvPicPr preferRelativeResize="0"/>
      </xdr:nvPicPr>
      <xdr:blipFill>
        <a:blip cstate="print" r:embed="rId194"/>
        <a:stretch>
          <a:fillRect/>
        </a:stretch>
      </xdr:blipFill>
      <xdr:spPr>
        <a:prstGeom prst="rect">
          <a:avLst/>
        </a:prstGeom>
        <a:noFill/>
      </xdr:spPr>
    </xdr:pic>
    <xdr:clientData fLocksWithSheet="0"/>
  </xdr:oneCellAnchor>
  <xdr:oneCellAnchor>
    <xdr:from>
      <xdr:col>2</xdr:col>
      <xdr:colOff>0</xdr:colOff>
      <xdr:row>197</xdr:row>
      <xdr:rowOff>0</xdr:rowOff>
    </xdr:from>
    <xdr:ext cx="3343275" cy="2505075"/>
    <xdr:pic>
      <xdr:nvPicPr>
        <xdr:cNvPr id="0" name="image319.jpg"/>
        <xdr:cNvPicPr preferRelativeResize="0"/>
      </xdr:nvPicPr>
      <xdr:blipFill>
        <a:blip cstate="print" r:embed="rId195"/>
        <a:stretch>
          <a:fillRect/>
        </a:stretch>
      </xdr:blipFill>
      <xdr:spPr>
        <a:prstGeom prst="rect">
          <a:avLst/>
        </a:prstGeom>
        <a:noFill/>
      </xdr:spPr>
    </xdr:pic>
    <xdr:clientData fLocksWithSheet="0"/>
  </xdr:oneCellAnchor>
  <xdr:oneCellAnchor>
    <xdr:from>
      <xdr:col>2</xdr:col>
      <xdr:colOff>0</xdr:colOff>
      <xdr:row>198</xdr:row>
      <xdr:rowOff>0</xdr:rowOff>
    </xdr:from>
    <xdr:ext cx="3343275" cy="2219325"/>
    <xdr:pic>
      <xdr:nvPicPr>
        <xdr:cNvPr id="0" name="image297.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199</xdr:row>
      <xdr:rowOff>0</xdr:rowOff>
    </xdr:from>
    <xdr:ext cx="3343275" cy="2219325"/>
    <xdr:pic>
      <xdr:nvPicPr>
        <xdr:cNvPr id="0" name="image298.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200</xdr:row>
      <xdr:rowOff>0</xdr:rowOff>
    </xdr:from>
    <xdr:ext cx="3343275" cy="3343275"/>
    <xdr:pic>
      <xdr:nvPicPr>
        <xdr:cNvPr id="0" name="image289.jpg"/>
        <xdr:cNvPicPr preferRelativeResize="0"/>
      </xdr:nvPicPr>
      <xdr:blipFill>
        <a:blip cstate="print" r:embed="rId197"/>
        <a:stretch>
          <a:fillRect/>
        </a:stretch>
      </xdr:blipFill>
      <xdr:spPr>
        <a:prstGeom prst="rect">
          <a:avLst/>
        </a:prstGeom>
        <a:noFill/>
      </xdr:spPr>
    </xdr:pic>
    <xdr:clientData fLocksWithSheet="0"/>
  </xdr:oneCellAnchor>
  <xdr:oneCellAnchor>
    <xdr:from>
      <xdr:col>2</xdr:col>
      <xdr:colOff>0</xdr:colOff>
      <xdr:row>201</xdr:row>
      <xdr:rowOff>0</xdr:rowOff>
    </xdr:from>
    <xdr:ext cx="3343275" cy="3343275"/>
    <xdr:pic>
      <xdr:nvPicPr>
        <xdr:cNvPr id="0" name="image291.jpg"/>
        <xdr:cNvPicPr preferRelativeResize="0"/>
      </xdr:nvPicPr>
      <xdr:blipFill>
        <a:blip cstate="print" r:embed="rId198"/>
        <a:stretch>
          <a:fillRect/>
        </a:stretch>
      </xdr:blipFill>
      <xdr:spPr>
        <a:prstGeom prst="rect">
          <a:avLst/>
        </a:prstGeom>
        <a:noFill/>
      </xdr:spPr>
    </xdr:pic>
    <xdr:clientData fLocksWithSheet="0"/>
  </xdr:oneCellAnchor>
  <xdr:oneCellAnchor>
    <xdr:from>
      <xdr:col>2</xdr:col>
      <xdr:colOff>0</xdr:colOff>
      <xdr:row>202</xdr:row>
      <xdr:rowOff>0</xdr:rowOff>
    </xdr:from>
    <xdr:ext cx="285750" cy="190500"/>
    <xdr:pic>
      <xdr:nvPicPr>
        <xdr:cNvPr id="0" name="image315.jpg"/>
        <xdr:cNvPicPr preferRelativeResize="0"/>
      </xdr:nvPicPr>
      <xdr:blipFill>
        <a:blip cstate="print" r:embed="rId199"/>
        <a:stretch>
          <a:fillRect/>
        </a:stretch>
      </xdr:blipFill>
      <xdr:spPr>
        <a:prstGeom prst="rect">
          <a:avLst/>
        </a:prstGeom>
        <a:noFill/>
      </xdr:spPr>
    </xdr:pic>
    <xdr:clientData fLocksWithSheet="0"/>
  </xdr:oneCellAnchor>
  <xdr:oneCellAnchor>
    <xdr:from>
      <xdr:col>2</xdr:col>
      <xdr:colOff>0</xdr:colOff>
      <xdr:row>204</xdr:row>
      <xdr:rowOff>0</xdr:rowOff>
    </xdr:from>
    <xdr:ext cx="3343275" cy="2228850"/>
    <xdr:pic>
      <xdr:nvPicPr>
        <xdr:cNvPr id="0" name="image290.jpg"/>
        <xdr:cNvPicPr preferRelativeResize="0"/>
      </xdr:nvPicPr>
      <xdr:blipFill>
        <a:blip cstate="print" r:embed="rId200"/>
        <a:stretch>
          <a:fillRect/>
        </a:stretch>
      </xdr:blipFill>
      <xdr:spPr>
        <a:prstGeom prst="rect">
          <a:avLst/>
        </a:prstGeom>
        <a:noFill/>
      </xdr:spPr>
    </xdr:pic>
    <xdr:clientData fLocksWithSheet="0"/>
  </xdr:oneCellAnchor>
  <xdr:oneCellAnchor>
    <xdr:from>
      <xdr:col>2</xdr:col>
      <xdr:colOff>0</xdr:colOff>
      <xdr:row>205</xdr:row>
      <xdr:rowOff>0</xdr:rowOff>
    </xdr:from>
    <xdr:ext cx="3343275" cy="2495550"/>
    <xdr:pic>
      <xdr:nvPicPr>
        <xdr:cNvPr id="0" name="image296.jpg"/>
        <xdr:cNvPicPr preferRelativeResize="0"/>
      </xdr:nvPicPr>
      <xdr:blipFill>
        <a:blip cstate="print" r:embed="rId201"/>
        <a:stretch>
          <a:fillRect/>
        </a:stretch>
      </xdr:blipFill>
      <xdr:spPr>
        <a:prstGeom prst="rect">
          <a:avLst/>
        </a:prstGeom>
        <a:noFill/>
      </xdr:spPr>
    </xdr:pic>
    <xdr:clientData fLocksWithSheet="0"/>
  </xdr:oneCellAnchor>
  <xdr:oneCellAnchor>
    <xdr:from>
      <xdr:col>2</xdr:col>
      <xdr:colOff>0</xdr:colOff>
      <xdr:row>206</xdr:row>
      <xdr:rowOff>0</xdr:rowOff>
    </xdr:from>
    <xdr:ext cx="3343275" cy="2495550"/>
    <xdr:pic>
      <xdr:nvPicPr>
        <xdr:cNvPr id="0" name="image287.jpg"/>
        <xdr:cNvPicPr preferRelativeResize="0"/>
      </xdr:nvPicPr>
      <xdr:blipFill>
        <a:blip cstate="print" r:embed="rId202"/>
        <a:stretch>
          <a:fillRect/>
        </a:stretch>
      </xdr:blipFill>
      <xdr:spPr>
        <a:prstGeom prst="rect">
          <a:avLst/>
        </a:prstGeom>
        <a:noFill/>
      </xdr:spPr>
    </xdr:pic>
    <xdr:clientData fLocksWithSheet="0"/>
  </xdr:oneCellAnchor>
  <xdr:oneCellAnchor>
    <xdr:from>
      <xdr:col>2</xdr:col>
      <xdr:colOff>0</xdr:colOff>
      <xdr:row>207</xdr:row>
      <xdr:rowOff>0</xdr:rowOff>
    </xdr:from>
    <xdr:ext cx="3343275" cy="2505075"/>
    <xdr:pic>
      <xdr:nvPicPr>
        <xdr:cNvPr id="0" name="image302.jpg"/>
        <xdr:cNvPicPr preferRelativeResize="0"/>
      </xdr:nvPicPr>
      <xdr:blipFill>
        <a:blip cstate="print" r:embed="rId203"/>
        <a:stretch>
          <a:fillRect/>
        </a:stretch>
      </xdr:blipFill>
      <xdr:spPr>
        <a:prstGeom prst="rect">
          <a:avLst/>
        </a:prstGeom>
        <a:noFill/>
      </xdr:spPr>
    </xdr:pic>
    <xdr:clientData fLocksWithSheet="0"/>
  </xdr:oneCellAnchor>
  <xdr:oneCellAnchor>
    <xdr:from>
      <xdr:col>2</xdr:col>
      <xdr:colOff>0</xdr:colOff>
      <xdr:row>208</xdr:row>
      <xdr:rowOff>0</xdr:rowOff>
    </xdr:from>
    <xdr:ext cx="3343275" cy="2495550"/>
    <xdr:pic>
      <xdr:nvPicPr>
        <xdr:cNvPr id="0" name="image323.jpg"/>
        <xdr:cNvPicPr preferRelativeResize="0"/>
      </xdr:nvPicPr>
      <xdr:blipFill>
        <a:blip cstate="print" r:embed="rId204"/>
        <a:stretch>
          <a:fillRect/>
        </a:stretch>
      </xdr:blipFill>
      <xdr:spPr>
        <a:prstGeom prst="rect">
          <a:avLst/>
        </a:prstGeom>
        <a:noFill/>
      </xdr:spPr>
    </xdr:pic>
    <xdr:clientData fLocksWithSheet="0"/>
  </xdr:oneCellAnchor>
  <xdr:oneCellAnchor>
    <xdr:from>
      <xdr:col>2</xdr:col>
      <xdr:colOff>0</xdr:colOff>
      <xdr:row>209</xdr:row>
      <xdr:rowOff>0</xdr:rowOff>
    </xdr:from>
    <xdr:ext cx="3343275" cy="2505075"/>
    <xdr:pic>
      <xdr:nvPicPr>
        <xdr:cNvPr id="0" name="image304.jpg"/>
        <xdr:cNvPicPr preferRelativeResize="0"/>
      </xdr:nvPicPr>
      <xdr:blipFill>
        <a:blip cstate="print" r:embed="rId205"/>
        <a:stretch>
          <a:fillRect/>
        </a:stretch>
      </xdr:blipFill>
      <xdr:spPr>
        <a:prstGeom prst="rect">
          <a:avLst/>
        </a:prstGeom>
        <a:noFill/>
      </xdr:spPr>
    </xdr:pic>
    <xdr:clientData fLocksWithSheet="0"/>
  </xdr:oneCellAnchor>
  <xdr:oneCellAnchor>
    <xdr:from>
      <xdr:col>2</xdr:col>
      <xdr:colOff>0</xdr:colOff>
      <xdr:row>210</xdr:row>
      <xdr:rowOff>0</xdr:rowOff>
    </xdr:from>
    <xdr:ext cx="3343275" cy="2495550"/>
    <xdr:pic>
      <xdr:nvPicPr>
        <xdr:cNvPr id="0" name="image326.jpg"/>
        <xdr:cNvPicPr preferRelativeResize="0"/>
      </xdr:nvPicPr>
      <xdr:blipFill>
        <a:blip cstate="print" r:embed="rId206"/>
        <a:stretch>
          <a:fillRect/>
        </a:stretch>
      </xdr:blipFill>
      <xdr:spPr>
        <a:prstGeom prst="rect">
          <a:avLst/>
        </a:prstGeom>
        <a:noFill/>
      </xdr:spPr>
    </xdr:pic>
    <xdr:clientData fLocksWithSheet="0"/>
  </xdr:oneCellAnchor>
  <xdr:oneCellAnchor>
    <xdr:from>
      <xdr:col>2</xdr:col>
      <xdr:colOff>0</xdr:colOff>
      <xdr:row>211</xdr:row>
      <xdr:rowOff>0</xdr:rowOff>
    </xdr:from>
    <xdr:ext cx="3343275" cy="3343275"/>
    <xdr:pic>
      <xdr:nvPicPr>
        <xdr:cNvPr id="0" name="image299.jpg"/>
        <xdr:cNvPicPr preferRelativeResize="0"/>
      </xdr:nvPicPr>
      <xdr:blipFill>
        <a:blip cstate="print" r:embed="rId207"/>
        <a:stretch>
          <a:fillRect/>
        </a:stretch>
      </xdr:blipFill>
      <xdr:spPr>
        <a:prstGeom prst="rect">
          <a:avLst/>
        </a:prstGeom>
        <a:noFill/>
      </xdr:spPr>
    </xdr:pic>
    <xdr:clientData fLocksWithSheet="0"/>
  </xdr:oneCellAnchor>
  <xdr:oneCellAnchor>
    <xdr:from>
      <xdr:col>2</xdr:col>
      <xdr:colOff>0</xdr:colOff>
      <xdr:row>212</xdr:row>
      <xdr:rowOff>0</xdr:rowOff>
    </xdr:from>
    <xdr:ext cx="3343275" cy="2505075"/>
    <xdr:pic>
      <xdr:nvPicPr>
        <xdr:cNvPr id="0" name="image342.jpg"/>
        <xdr:cNvPicPr preferRelativeResize="0"/>
      </xdr:nvPicPr>
      <xdr:blipFill>
        <a:blip cstate="print" r:embed="rId208"/>
        <a:stretch>
          <a:fillRect/>
        </a:stretch>
      </xdr:blipFill>
      <xdr:spPr>
        <a:prstGeom prst="rect">
          <a:avLst/>
        </a:prstGeom>
        <a:noFill/>
      </xdr:spPr>
    </xdr:pic>
    <xdr:clientData fLocksWithSheet="0"/>
  </xdr:oneCellAnchor>
  <xdr:oneCellAnchor>
    <xdr:from>
      <xdr:col>2</xdr:col>
      <xdr:colOff>0</xdr:colOff>
      <xdr:row>213</xdr:row>
      <xdr:rowOff>0</xdr:rowOff>
    </xdr:from>
    <xdr:ext cx="3343275" cy="2505075"/>
    <xdr:pic>
      <xdr:nvPicPr>
        <xdr:cNvPr id="0" name="image305.jpg"/>
        <xdr:cNvPicPr preferRelativeResize="0"/>
      </xdr:nvPicPr>
      <xdr:blipFill>
        <a:blip cstate="print" r:embed="rId209"/>
        <a:stretch>
          <a:fillRect/>
        </a:stretch>
      </xdr:blipFill>
      <xdr:spPr>
        <a:prstGeom prst="rect">
          <a:avLst/>
        </a:prstGeom>
        <a:noFill/>
      </xdr:spPr>
    </xdr:pic>
    <xdr:clientData fLocksWithSheet="0"/>
  </xdr:oneCellAnchor>
  <xdr:oneCellAnchor>
    <xdr:from>
      <xdr:col>2</xdr:col>
      <xdr:colOff>0</xdr:colOff>
      <xdr:row>214</xdr:row>
      <xdr:rowOff>0</xdr:rowOff>
    </xdr:from>
    <xdr:ext cx="3343275" cy="2495550"/>
    <xdr:pic>
      <xdr:nvPicPr>
        <xdr:cNvPr id="0" name="image309.jpg"/>
        <xdr:cNvPicPr preferRelativeResize="0"/>
      </xdr:nvPicPr>
      <xdr:blipFill>
        <a:blip cstate="print" r:embed="rId210"/>
        <a:stretch>
          <a:fillRect/>
        </a:stretch>
      </xdr:blipFill>
      <xdr:spPr>
        <a:prstGeom prst="rect">
          <a:avLst/>
        </a:prstGeom>
        <a:noFill/>
      </xdr:spPr>
    </xdr:pic>
    <xdr:clientData fLocksWithSheet="0"/>
  </xdr:oneCellAnchor>
  <xdr:oneCellAnchor>
    <xdr:from>
      <xdr:col>2</xdr:col>
      <xdr:colOff>0</xdr:colOff>
      <xdr:row>215</xdr:row>
      <xdr:rowOff>0</xdr:rowOff>
    </xdr:from>
    <xdr:ext cx="3343275" cy="2505075"/>
    <xdr:pic>
      <xdr:nvPicPr>
        <xdr:cNvPr id="0" name="image311.jpg"/>
        <xdr:cNvPicPr preferRelativeResize="0"/>
      </xdr:nvPicPr>
      <xdr:blipFill>
        <a:blip cstate="print" r:embed="rId211"/>
        <a:stretch>
          <a:fillRect/>
        </a:stretch>
      </xdr:blipFill>
      <xdr:spPr>
        <a:prstGeom prst="rect">
          <a:avLst/>
        </a:prstGeom>
        <a:noFill/>
      </xdr:spPr>
    </xdr:pic>
    <xdr:clientData fLocksWithSheet="0"/>
  </xdr:oneCellAnchor>
  <xdr:oneCellAnchor>
    <xdr:from>
      <xdr:col>2</xdr:col>
      <xdr:colOff>0</xdr:colOff>
      <xdr:row>216</xdr:row>
      <xdr:rowOff>0</xdr:rowOff>
    </xdr:from>
    <xdr:ext cx="3343275" cy="2228850"/>
    <xdr:pic>
      <xdr:nvPicPr>
        <xdr:cNvPr id="0" name="image301.jpg"/>
        <xdr:cNvPicPr preferRelativeResize="0"/>
      </xdr:nvPicPr>
      <xdr:blipFill>
        <a:blip cstate="print" r:embed="rId212"/>
        <a:stretch>
          <a:fillRect/>
        </a:stretch>
      </xdr:blipFill>
      <xdr:spPr>
        <a:prstGeom prst="rect">
          <a:avLst/>
        </a:prstGeom>
        <a:noFill/>
      </xdr:spPr>
    </xdr:pic>
    <xdr:clientData fLocksWithSheet="0"/>
  </xdr:oneCellAnchor>
  <xdr:oneCellAnchor>
    <xdr:from>
      <xdr:col>2</xdr:col>
      <xdr:colOff>0</xdr:colOff>
      <xdr:row>217</xdr:row>
      <xdr:rowOff>0</xdr:rowOff>
    </xdr:from>
    <xdr:ext cx="3343275" cy="2228850"/>
    <xdr:pic>
      <xdr:nvPicPr>
        <xdr:cNvPr id="0" name="image300.jpg"/>
        <xdr:cNvPicPr preferRelativeResize="0"/>
      </xdr:nvPicPr>
      <xdr:blipFill>
        <a:blip cstate="print" r:embed="rId213"/>
        <a:stretch>
          <a:fillRect/>
        </a:stretch>
      </xdr:blipFill>
      <xdr:spPr>
        <a:prstGeom prst="rect">
          <a:avLst/>
        </a:prstGeom>
        <a:noFill/>
      </xdr:spPr>
    </xdr:pic>
    <xdr:clientData fLocksWithSheet="0"/>
  </xdr:oneCellAnchor>
  <xdr:oneCellAnchor>
    <xdr:from>
      <xdr:col>2</xdr:col>
      <xdr:colOff>0</xdr:colOff>
      <xdr:row>218</xdr:row>
      <xdr:rowOff>0</xdr:rowOff>
    </xdr:from>
    <xdr:ext cx="247650" cy="190500"/>
    <xdr:pic>
      <xdr:nvPicPr>
        <xdr:cNvPr id="0" name="image314.jpg"/>
        <xdr:cNvPicPr preferRelativeResize="0"/>
      </xdr:nvPicPr>
      <xdr:blipFill>
        <a:blip cstate="print" r:embed="rId214"/>
        <a:stretch>
          <a:fillRect/>
        </a:stretch>
      </xdr:blipFill>
      <xdr:spPr>
        <a:prstGeom prst="rect">
          <a:avLst/>
        </a:prstGeom>
        <a:noFill/>
      </xdr:spPr>
    </xdr:pic>
    <xdr:clientData fLocksWithSheet="0"/>
  </xdr:oneCellAnchor>
  <xdr:oneCellAnchor>
    <xdr:from>
      <xdr:col>2</xdr:col>
      <xdr:colOff>0</xdr:colOff>
      <xdr:row>219</xdr:row>
      <xdr:rowOff>0</xdr:rowOff>
    </xdr:from>
    <xdr:ext cx="3343275" cy="2228850"/>
    <xdr:pic>
      <xdr:nvPicPr>
        <xdr:cNvPr id="0" name="image335.jpg"/>
        <xdr:cNvPicPr preferRelativeResize="0"/>
      </xdr:nvPicPr>
      <xdr:blipFill>
        <a:blip cstate="print" r:embed="rId215"/>
        <a:stretch>
          <a:fillRect/>
        </a:stretch>
      </xdr:blipFill>
      <xdr:spPr>
        <a:prstGeom prst="rect">
          <a:avLst/>
        </a:prstGeom>
        <a:noFill/>
      </xdr:spPr>
    </xdr:pic>
    <xdr:clientData fLocksWithSheet="0"/>
  </xdr:oneCellAnchor>
  <xdr:oneCellAnchor>
    <xdr:from>
      <xdr:col>2</xdr:col>
      <xdr:colOff>0</xdr:colOff>
      <xdr:row>220</xdr:row>
      <xdr:rowOff>0</xdr:rowOff>
    </xdr:from>
    <xdr:ext cx="247650" cy="190500"/>
    <xdr:pic>
      <xdr:nvPicPr>
        <xdr:cNvPr id="0" name="image348.jpg"/>
        <xdr:cNvPicPr preferRelativeResize="0"/>
      </xdr:nvPicPr>
      <xdr:blipFill>
        <a:blip cstate="print" r:embed="rId216"/>
        <a:stretch>
          <a:fillRect/>
        </a:stretch>
      </xdr:blipFill>
      <xdr:spPr>
        <a:prstGeom prst="rect">
          <a:avLst/>
        </a:prstGeom>
        <a:noFill/>
      </xdr:spPr>
    </xdr:pic>
    <xdr:clientData fLocksWithSheet="0"/>
  </xdr:oneCellAnchor>
  <xdr:oneCellAnchor>
    <xdr:from>
      <xdr:col>2</xdr:col>
      <xdr:colOff>0</xdr:colOff>
      <xdr:row>221</xdr:row>
      <xdr:rowOff>0</xdr:rowOff>
    </xdr:from>
    <xdr:ext cx="247650" cy="190500"/>
    <xdr:pic>
      <xdr:nvPicPr>
        <xdr:cNvPr id="0" name="image307.jpg"/>
        <xdr:cNvPicPr preferRelativeResize="0"/>
      </xdr:nvPicPr>
      <xdr:blipFill>
        <a:blip cstate="print" r:embed="rId217"/>
        <a:stretch>
          <a:fillRect/>
        </a:stretch>
      </xdr:blipFill>
      <xdr:spPr>
        <a:prstGeom prst="rect">
          <a:avLst/>
        </a:prstGeom>
        <a:noFill/>
      </xdr:spPr>
    </xdr:pic>
    <xdr:clientData fLocksWithSheet="0"/>
  </xdr:oneCellAnchor>
  <xdr:oneCellAnchor>
    <xdr:from>
      <xdr:col>2</xdr:col>
      <xdr:colOff>0</xdr:colOff>
      <xdr:row>222</xdr:row>
      <xdr:rowOff>0</xdr:rowOff>
    </xdr:from>
    <xdr:ext cx="3343275" cy="2505075"/>
    <xdr:pic>
      <xdr:nvPicPr>
        <xdr:cNvPr id="0" name="image373.jpg"/>
        <xdr:cNvPicPr preferRelativeResize="0"/>
      </xdr:nvPicPr>
      <xdr:blipFill>
        <a:blip cstate="print" r:embed="rId218"/>
        <a:stretch>
          <a:fillRect/>
        </a:stretch>
      </xdr:blipFill>
      <xdr:spPr>
        <a:prstGeom prst="rect">
          <a:avLst/>
        </a:prstGeom>
        <a:noFill/>
      </xdr:spPr>
    </xdr:pic>
    <xdr:clientData fLocksWithSheet="0"/>
  </xdr:oneCellAnchor>
  <xdr:oneCellAnchor>
    <xdr:from>
      <xdr:col>2</xdr:col>
      <xdr:colOff>0</xdr:colOff>
      <xdr:row>223</xdr:row>
      <xdr:rowOff>0</xdr:rowOff>
    </xdr:from>
    <xdr:ext cx="285750" cy="190500"/>
    <xdr:pic>
      <xdr:nvPicPr>
        <xdr:cNvPr id="0" name="image306.jpg"/>
        <xdr:cNvPicPr preferRelativeResize="0"/>
      </xdr:nvPicPr>
      <xdr:blipFill>
        <a:blip cstate="print" r:embed="rId219"/>
        <a:stretch>
          <a:fillRect/>
        </a:stretch>
      </xdr:blipFill>
      <xdr:spPr>
        <a:prstGeom prst="rect">
          <a:avLst/>
        </a:prstGeom>
        <a:noFill/>
      </xdr:spPr>
    </xdr:pic>
    <xdr:clientData fLocksWithSheet="0"/>
  </xdr:oneCellAnchor>
  <xdr:oneCellAnchor>
    <xdr:from>
      <xdr:col>2</xdr:col>
      <xdr:colOff>0</xdr:colOff>
      <xdr:row>224</xdr:row>
      <xdr:rowOff>0</xdr:rowOff>
    </xdr:from>
    <xdr:ext cx="3343275" cy="2219325"/>
    <xdr:pic>
      <xdr:nvPicPr>
        <xdr:cNvPr id="0" name="image333.jpg"/>
        <xdr:cNvPicPr preferRelativeResize="0"/>
      </xdr:nvPicPr>
      <xdr:blipFill>
        <a:blip cstate="print" r:embed="rId220"/>
        <a:stretch>
          <a:fillRect/>
        </a:stretch>
      </xdr:blipFill>
      <xdr:spPr>
        <a:prstGeom prst="rect">
          <a:avLst/>
        </a:prstGeom>
        <a:noFill/>
      </xdr:spPr>
    </xdr:pic>
    <xdr:clientData fLocksWithSheet="0"/>
  </xdr:oneCellAnchor>
  <xdr:oneCellAnchor>
    <xdr:from>
      <xdr:col>2</xdr:col>
      <xdr:colOff>0</xdr:colOff>
      <xdr:row>225</xdr:row>
      <xdr:rowOff>0</xdr:rowOff>
    </xdr:from>
    <xdr:ext cx="285750" cy="190500"/>
    <xdr:pic>
      <xdr:nvPicPr>
        <xdr:cNvPr id="0" name="image340.jpg"/>
        <xdr:cNvPicPr preferRelativeResize="0"/>
      </xdr:nvPicPr>
      <xdr:blipFill>
        <a:blip cstate="print" r:embed="rId221"/>
        <a:stretch>
          <a:fillRect/>
        </a:stretch>
      </xdr:blipFill>
      <xdr:spPr>
        <a:prstGeom prst="rect">
          <a:avLst/>
        </a:prstGeom>
        <a:noFill/>
      </xdr:spPr>
    </xdr:pic>
    <xdr:clientData fLocksWithSheet="0"/>
  </xdr:oneCellAnchor>
  <xdr:oneCellAnchor>
    <xdr:from>
      <xdr:col>2</xdr:col>
      <xdr:colOff>0</xdr:colOff>
      <xdr:row>226</xdr:row>
      <xdr:rowOff>0</xdr:rowOff>
    </xdr:from>
    <xdr:ext cx="285750" cy="190500"/>
    <xdr:pic>
      <xdr:nvPicPr>
        <xdr:cNvPr id="0" name="image332.jpg"/>
        <xdr:cNvPicPr preferRelativeResize="0"/>
      </xdr:nvPicPr>
      <xdr:blipFill>
        <a:blip cstate="print" r:embed="rId222"/>
        <a:stretch>
          <a:fillRect/>
        </a:stretch>
      </xdr:blipFill>
      <xdr:spPr>
        <a:prstGeom prst="rect">
          <a:avLst/>
        </a:prstGeom>
        <a:noFill/>
      </xdr:spPr>
    </xdr:pic>
    <xdr:clientData fLocksWithSheet="0"/>
  </xdr:oneCellAnchor>
  <xdr:oneCellAnchor>
    <xdr:from>
      <xdr:col>2</xdr:col>
      <xdr:colOff>0</xdr:colOff>
      <xdr:row>229</xdr:row>
      <xdr:rowOff>0</xdr:rowOff>
    </xdr:from>
    <xdr:ext cx="3343275" cy="2228850"/>
    <xdr:pic>
      <xdr:nvPicPr>
        <xdr:cNvPr id="0" name="image316.jpg"/>
        <xdr:cNvPicPr preferRelativeResize="0"/>
      </xdr:nvPicPr>
      <xdr:blipFill>
        <a:blip cstate="print" r:embed="rId223"/>
        <a:stretch>
          <a:fillRect/>
        </a:stretch>
      </xdr:blipFill>
      <xdr:spPr>
        <a:prstGeom prst="rect">
          <a:avLst/>
        </a:prstGeom>
        <a:noFill/>
      </xdr:spPr>
    </xdr:pic>
    <xdr:clientData fLocksWithSheet="0"/>
  </xdr:oneCellAnchor>
  <xdr:oneCellAnchor>
    <xdr:from>
      <xdr:col>2</xdr:col>
      <xdr:colOff>0</xdr:colOff>
      <xdr:row>230</xdr:row>
      <xdr:rowOff>0</xdr:rowOff>
    </xdr:from>
    <xdr:ext cx="285750" cy="190500"/>
    <xdr:pic>
      <xdr:nvPicPr>
        <xdr:cNvPr id="0" name="image325.jpg"/>
        <xdr:cNvPicPr preferRelativeResize="0"/>
      </xdr:nvPicPr>
      <xdr:blipFill>
        <a:blip cstate="print" r:embed="rId224"/>
        <a:stretch>
          <a:fillRect/>
        </a:stretch>
      </xdr:blipFill>
      <xdr:spPr>
        <a:prstGeom prst="rect">
          <a:avLst/>
        </a:prstGeom>
        <a:noFill/>
      </xdr:spPr>
    </xdr:pic>
    <xdr:clientData fLocksWithSheet="0"/>
  </xdr:oneCellAnchor>
  <xdr:oneCellAnchor>
    <xdr:from>
      <xdr:col>2</xdr:col>
      <xdr:colOff>0</xdr:colOff>
      <xdr:row>231</xdr:row>
      <xdr:rowOff>0</xdr:rowOff>
    </xdr:from>
    <xdr:ext cx="3343275" cy="3038475"/>
    <xdr:pic>
      <xdr:nvPicPr>
        <xdr:cNvPr id="0" name="image322.png"/>
        <xdr:cNvPicPr preferRelativeResize="0"/>
      </xdr:nvPicPr>
      <xdr:blipFill>
        <a:blip cstate="print" r:embed="rId225"/>
        <a:stretch>
          <a:fillRect/>
        </a:stretch>
      </xdr:blipFill>
      <xdr:spPr>
        <a:prstGeom prst="rect">
          <a:avLst/>
        </a:prstGeom>
        <a:noFill/>
      </xdr:spPr>
    </xdr:pic>
    <xdr:clientData fLocksWithSheet="0"/>
  </xdr:oneCellAnchor>
  <xdr:oneCellAnchor>
    <xdr:from>
      <xdr:col>2</xdr:col>
      <xdr:colOff>0</xdr:colOff>
      <xdr:row>232</xdr:row>
      <xdr:rowOff>0</xdr:rowOff>
    </xdr:from>
    <xdr:ext cx="190500" cy="190500"/>
    <xdr:pic>
      <xdr:nvPicPr>
        <xdr:cNvPr id="0" name="image327.jpg"/>
        <xdr:cNvPicPr preferRelativeResize="0"/>
      </xdr:nvPicPr>
      <xdr:blipFill>
        <a:blip cstate="print" r:embed="rId226"/>
        <a:stretch>
          <a:fillRect/>
        </a:stretch>
      </xdr:blipFill>
      <xdr:spPr>
        <a:prstGeom prst="rect">
          <a:avLst/>
        </a:prstGeom>
        <a:noFill/>
      </xdr:spPr>
    </xdr:pic>
    <xdr:clientData fLocksWithSheet="0"/>
  </xdr:oneCellAnchor>
  <xdr:oneCellAnchor>
    <xdr:from>
      <xdr:col>2</xdr:col>
      <xdr:colOff>0</xdr:colOff>
      <xdr:row>233</xdr:row>
      <xdr:rowOff>0</xdr:rowOff>
    </xdr:from>
    <xdr:ext cx="3343275" cy="2219325"/>
    <xdr:pic>
      <xdr:nvPicPr>
        <xdr:cNvPr id="0" name="image320.jpg"/>
        <xdr:cNvPicPr preferRelativeResize="0"/>
      </xdr:nvPicPr>
      <xdr:blipFill>
        <a:blip cstate="print" r:embed="rId227"/>
        <a:stretch>
          <a:fillRect/>
        </a:stretch>
      </xdr:blipFill>
      <xdr:spPr>
        <a:prstGeom prst="rect">
          <a:avLst/>
        </a:prstGeom>
        <a:noFill/>
      </xdr:spPr>
    </xdr:pic>
    <xdr:clientData fLocksWithSheet="0"/>
  </xdr:oneCellAnchor>
  <xdr:oneCellAnchor>
    <xdr:from>
      <xdr:col>2</xdr:col>
      <xdr:colOff>0</xdr:colOff>
      <xdr:row>234</xdr:row>
      <xdr:rowOff>0</xdr:rowOff>
    </xdr:from>
    <xdr:ext cx="3343275" cy="3343275"/>
    <xdr:pic>
      <xdr:nvPicPr>
        <xdr:cNvPr id="0" name="image329.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235</xdr:row>
      <xdr:rowOff>0</xdr:rowOff>
    </xdr:from>
    <xdr:ext cx="3343275" cy="3343275"/>
    <xdr:pic>
      <xdr:nvPicPr>
        <xdr:cNvPr id="0" name="image331.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236</xdr:row>
      <xdr:rowOff>0</xdr:rowOff>
    </xdr:from>
    <xdr:ext cx="3343275" cy="3343275"/>
    <xdr:pic>
      <xdr:nvPicPr>
        <xdr:cNvPr id="0" name="image330.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237</xdr:row>
      <xdr:rowOff>0</xdr:rowOff>
    </xdr:from>
    <xdr:ext cx="3343275" cy="3343275"/>
    <xdr:pic>
      <xdr:nvPicPr>
        <xdr:cNvPr id="0" name="image317.jpg"/>
        <xdr:cNvPicPr preferRelativeResize="0"/>
      </xdr:nvPicPr>
      <xdr:blipFill>
        <a:blip cstate="print" r:embed="rId229"/>
        <a:stretch>
          <a:fillRect/>
        </a:stretch>
      </xdr:blipFill>
      <xdr:spPr>
        <a:prstGeom prst="rect">
          <a:avLst/>
        </a:prstGeom>
        <a:noFill/>
      </xdr:spPr>
    </xdr:pic>
    <xdr:clientData fLocksWithSheet="0"/>
  </xdr:oneCellAnchor>
  <xdr:oneCellAnchor>
    <xdr:from>
      <xdr:col>2</xdr:col>
      <xdr:colOff>0</xdr:colOff>
      <xdr:row>238</xdr:row>
      <xdr:rowOff>0</xdr:rowOff>
    </xdr:from>
    <xdr:ext cx="3343275" cy="3286125"/>
    <xdr:pic>
      <xdr:nvPicPr>
        <xdr:cNvPr id="0" name="image318.jpg"/>
        <xdr:cNvPicPr preferRelativeResize="0"/>
      </xdr:nvPicPr>
      <xdr:blipFill>
        <a:blip cstate="print" r:embed="rId230"/>
        <a:stretch>
          <a:fillRect/>
        </a:stretch>
      </xdr:blipFill>
      <xdr:spPr>
        <a:prstGeom prst="rect">
          <a:avLst/>
        </a:prstGeom>
        <a:noFill/>
      </xdr:spPr>
    </xdr:pic>
    <xdr:clientData fLocksWithSheet="0"/>
  </xdr:oneCellAnchor>
  <xdr:oneCellAnchor>
    <xdr:from>
      <xdr:col>2</xdr:col>
      <xdr:colOff>0</xdr:colOff>
      <xdr:row>239</xdr:row>
      <xdr:rowOff>0</xdr:rowOff>
    </xdr:from>
    <xdr:ext cx="3343275" cy="3343275"/>
    <xdr:pic>
      <xdr:nvPicPr>
        <xdr:cNvPr id="0" name="image328.jpg"/>
        <xdr:cNvPicPr preferRelativeResize="0"/>
      </xdr:nvPicPr>
      <xdr:blipFill>
        <a:blip cstate="print" r:embed="rId231"/>
        <a:stretch>
          <a:fillRect/>
        </a:stretch>
      </xdr:blipFill>
      <xdr:spPr>
        <a:prstGeom prst="rect">
          <a:avLst/>
        </a:prstGeom>
        <a:noFill/>
      </xdr:spPr>
    </xdr:pic>
    <xdr:clientData fLocksWithSheet="0"/>
  </xdr:oneCellAnchor>
  <xdr:oneCellAnchor>
    <xdr:from>
      <xdr:col>2</xdr:col>
      <xdr:colOff>0</xdr:colOff>
      <xdr:row>240</xdr:row>
      <xdr:rowOff>0</xdr:rowOff>
    </xdr:from>
    <xdr:ext cx="3343275" cy="2495550"/>
    <xdr:pic>
      <xdr:nvPicPr>
        <xdr:cNvPr id="0" name="image345.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241</xdr:row>
      <xdr:rowOff>0</xdr:rowOff>
    </xdr:from>
    <xdr:ext cx="3343275" cy="2495550"/>
    <xdr:pic>
      <xdr:nvPicPr>
        <xdr:cNvPr id="0" name="image345.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242</xdr:row>
      <xdr:rowOff>0</xdr:rowOff>
    </xdr:from>
    <xdr:ext cx="3343275" cy="3343275"/>
    <xdr:pic>
      <xdr:nvPicPr>
        <xdr:cNvPr id="0" name="image430.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243</xdr:row>
      <xdr:rowOff>0</xdr:rowOff>
    </xdr:from>
    <xdr:ext cx="3343275" cy="3343275"/>
    <xdr:pic>
      <xdr:nvPicPr>
        <xdr:cNvPr id="0" name="image430.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244</xdr:row>
      <xdr:rowOff>0</xdr:rowOff>
    </xdr:from>
    <xdr:ext cx="3343275" cy="3343275"/>
    <xdr:pic>
      <xdr:nvPicPr>
        <xdr:cNvPr id="0" name="image477.jpg"/>
        <xdr:cNvPicPr preferRelativeResize="0"/>
      </xdr:nvPicPr>
      <xdr:blipFill>
        <a:blip cstate="print" r:embed="rId234"/>
        <a:stretch>
          <a:fillRect/>
        </a:stretch>
      </xdr:blipFill>
      <xdr:spPr>
        <a:prstGeom prst="rect">
          <a:avLst/>
        </a:prstGeom>
        <a:noFill/>
      </xdr:spPr>
    </xdr:pic>
    <xdr:clientData fLocksWithSheet="0"/>
  </xdr:oneCellAnchor>
  <xdr:oneCellAnchor>
    <xdr:from>
      <xdr:col>2</xdr:col>
      <xdr:colOff>0</xdr:colOff>
      <xdr:row>245</xdr:row>
      <xdr:rowOff>0</xdr:rowOff>
    </xdr:from>
    <xdr:ext cx="3343275" cy="3343275"/>
    <xdr:pic>
      <xdr:nvPicPr>
        <xdr:cNvPr id="0" name="image336.jpg"/>
        <xdr:cNvPicPr preferRelativeResize="0"/>
      </xdr:nvPicPr>
      <xdr:blipFill>
        <a:blip cstate="print" r:embed="rId235"/>
        <a:stretch>
          <a:fillRect/>
        </a:stretch>
      </xdr:blipFill>
      <xdr:spPr>
        <a:prstGeom prst="rect">
          <a:avLst/>
        </a:prstGeom>
        <a:noFill/>
      </xdr:spPr>
    </xdr:pic>
    <xdr:clientData fLocksWithSheet="0"/>
  </xdr:oneCellAnchor>
  <xdr:oneCellAnchor>
    <xdr:from>
      <xdr:col>2</xdr:col>
      <xdr:colOff>0</xdr:colOff>
      <xdr:row>246</xdr:row>
      <xdr:rowOff>0</xdr:rowOff>
    </xdr:from>
    <xdr:ext cx="3343275" cy="2990850"/>
    <xdr:pic>
      <xdr:nvPicPr>
        <xdr:cNvPr id="0" name="image423.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247</xdr:row>
      <xdr:rowOff>0</xdr:rowOff>
    </xdr:from>
    <xdr:ext cx="3343275" cy="2990850"/>
    <xdr:pic>
      <xdr:nvPicPr>
        <xdr:cNvPr id="0" name="image423.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248</xdr:row>
      <xdr:rowOff>0</xdr:rowOff>
    </xdr:from>
    <xdr:ext cx="3343275" cy="2990850"/>
    <xdr:pic>
      <xdr:nvPicPr>
        <xdr:cNvPr id="0" name="image423.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249</xdr:row>
      <xdr:rowOff>0</xdr:rowOff>
    </xdr:from>
    <xdr:ext cx="3343275" cy="2990850"/>
    <xdr:pic>
      <xdr:nvPicPr>
        <xdr:cNvPr id="0" name="image423.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250</xdr:row>
      <xdr:rowOff>0</xdr:rowOff>
    </xdr:from>
    <xdr:ext cx="3343275" cy="2990850"/>
    <xdr:pic>
      <xdr:nvPicPr>
        <xdr:cNvPr id="0" name="image423.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251</xdr:row>
      <xdr:rowOff>0</xdr:rowOff>
    </xdr:from>
    <xdr:ext cx="3343275" cy="2990850"/>
    <xdr:pic>
      <xdr:nvPicPr>
        <xdr:cNvPr id="0" name="image423.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252</xdr:row>
      <xdr:rowOff>0</xdr:rowOff>
    </xdr:from>
    <xdr:ext cx="3343275" cy="2543175"/>
    <xdr:pic>
      <xdr:nvPicPr>
        <xdr:cNvPr id="0" name="image349.jpg"/>
        <xdr:cNvPicPr preferRelativeResize="0"/>
      </xdr:nvPicPr>
      <xdr:blipFill>
        <a:blip cstate="print" r:embed="rId23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5750" cy="190500"/>
    <xdr:pic>
      <xdr:nvPicPr>
        <xdr:cNvPr id="0" name="image352.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190500" cy="190500"/>
    <xdr:pic>
      <xdr:nvPicPr>
        <xdr:cNvPr id="0" name="image338.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971925" cy="3838575"/>
    <xdr:pic>
      <xdr:nvPicPr>
        <xdr:cNvPr id="0" name="image339.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971925" cy="1752600"/>
    <xdr:pic>
      <xdr:nvPicPr>
        <xdr:cNvPr id="0" name="image33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971925" cy="1752600"/>
    <xdr:pic>
      <xdr:nvPicPr>
        <xdr:cNvPr id="0" name="image33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3971925" cy="1752600"/>
    <xdr:pic>
      <xdr:nvPicPr>
        <xdr:cNvPr id="0" name="image33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7</xdr:row>
      <xdr:rowOff>0</xdr:rowOff>
    </xdr:from>
    <xdr:ext cx="3971925" cy="2228850"/>
    <xdr:pic>
      <xdr:nvPicPr>
        <xdr:cNvPr id="0" name="image34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8</xdr:row>
      <xdr:rowOff>0</xdr:rowOff>
    </xdr:from>
    <xdr:ext cx="409575" cy="190500"/>
    <xdr:pic>
      <xdr:nvPicPr>
        <xdr:cNvPr id="0" name="image34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1543050" cy="4533900"/>
    <xdr:pic>
      <xdr:nvPicPr>
        <xdr:cNvPr id="0" name="image35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3962400" cy="3962400"/>
    <xdr:pic>
      <xdr:nvPicPr>
        <xdr:cNvPr id="0" name="image337.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962400" cy="2228850"/>
    <xdr:pic>
      <xdr:nvPicPr>
        <xdr:cNvPr id="0" name="image347.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1295400" cy="4533900"/>
    <xdr:pic>
      <xdr:nvPicPr>
        <xdr:cNvPr id="0" name="image344.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16</xdr:row>
      <xdr:rowOff>0</xdr:rowOff>
    </xdr:from>
    <xdr:ext cx="3638550" cy="4533900"/>
    <xdr:pic>
      <xdr:nvPicPr>
        <xdr:cNvPr id="0" name="image351.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17</xdr:row>
      <xdr:rowOff>0</xdr:rowOff>
    </xdr:from>
    <xdr:ext cx="3971925" cy="3971925"/>
    <xdr:pic>
      <xdr:nvPicPr>
        <xdr:cNvPr id="0" name="image361.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18</xdr:row>
      <xdr:rowOff>0</xdr:rowOff>
    </xdr:from>
    <xdr:ext cx="3848100" cy="4533900"/>
    <xdr:pic>
      <xdr:nvPicPr>
        <xdr:cNvPr id="0" name="image359.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19</xdr:row>
      <xdr:rowOff>0</xdr:rowOff>
    </xdr:from>
    <xdr:ext cx="2724150" cy="4533900"/>
    <xdr:pic>
      <xdr:nvPicPr>
        <xdr:cNvPr id="0" name="image357.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20</xdr:row>
      <xdr:rowOff>0</xdr:rowOff>
    </xdr:from>
    <xdr:ext cx="3971925" cy="2752725"/>
    <xdr:pic>
      <xdr:nvPicPr>
        <xdr:cNvPr id="0" name="image346.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21</xdr:row>
      <xdr:rowOff>0</xdr:rowOff>
    </xdr:from>
    <xdr:ext cx="3971925" cy="3971925"/>
    <xdr:pic>
      <xdr:nvPicPr>
        <xdr:cNvPr id="0" name="image36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3962400" cy="2971800"/>
    <xdr:pic>
      <xdr:nvPicPr>
        <xdr:cNvPr id="0" name="image356.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23</xdr:row>
      <xdr:rowOff>0</xdr:rowOff>
    </xdr:from>
    <xdr:ext cx="3971925" cy="3971925"/>
    <xdr:pic>
      <xdr:nvPicPr>
        <xdr:cNvPr id="0" name="image350.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24</xdr:row>
      <xdr:rowOff>0</xdr:rowOff>
    </xdr:from>
    <xdr:ext cx="3971925" cy="3971925"/>
    <xdr:pic>
      <xdr:nvPicPr>
        <xdr:cNvPr id="0" name="image353.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25</xdr:row>
      <xdr:rowOff>0</xdr:rowOff>
    </xdr:from>
    <xdr:ext cx="3971925" cy="4029075"/>
    <xdr:pic>
      <xdr:nvPicPr>
        <xdr:cNvPr id="0" name="image35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26</xdr:row>
      <xdr:rowOff>0</xdr:rowOff>
    </xdr:from>
    <xdr:ext cx="3971925" cy="4029075"/>
    <xdr:pic>
      <xdr:nvPicPr>
        <xdr:cNvPr id="0" name="image35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971925" cy="3971925"/>
    <xdr:pic>
      <xdr:nvPicPr>
        <xdr:cNvPr id="0" name="image366.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971925" cy="4076700"/>
    <xdr:pic>
      <xdr:nvPicPr>
        <xdr:cNvPr id="0" name="image381.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971925" cy="3971925"/>
    <xdr:pic>
      <xdr:nvPicPr>
        <xdr:cNvPr id="0" name="image360.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971925" cy="3971925"/>
    <xdr:pic>
      <xdr:nvPicPr>
        <xdr:cNvPr id="0" name="image355.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3962400" cy="2647950"/>
    <xdr:pic>
      <xdr:nvPicPr>
        <xdr:cNvPr id="0" name="image363.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3971925" cy="2647950"/>
    <xdr:pic>
      <xdr:nvPicPr>
        <xdr:cNvPr id="0" name="image365.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971925" cy="3971925"/>
    <xdr:pic>
      <xdr:nvPicPr>
        <xdr:cNvPr id="0" name="image37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71925" cy="3971925"/>
    <xdr:pic>
      <xdr:nvPicPr>
        <xdr:cNvPr id="0" name="image372.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2990850" cy="4533900"/>
    <xdr:pic>
      <xdr:nvPicPr>
        <xdr:cNvPr id="0" name="image369.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3971925" cy="4191000"/>
    <xdr:pic>
      <xdr:nvPicPr>
        <xdr:cNvPr id="0" name="image364.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40</xdr:row>
      <xdr:rowOff>0</xdr:rowOff>
    </xdr:from>
    <xdr:ext cx="3971925" cy="3067050"/>
    <xdr:pic>
      <xdr:nvPicPr>
        <xdr:cNvPr id="0" name="image380.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41</xdr:row>
      <xdr:rowOff>0</xdr:rowOff>
    </xdr:from>
    <xdr:ext cx="3971925" cy="4352925"/>
    <xdr:pic>
      <xdr:nvPicPr>
        <xdr:cNvPr id="0" name="image368.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42</xdr:row>
      <xdr:rowOff>0</xdr:rowOff>
    </xdr:from>
    <xdr:ext cx="1266825" cy="4533900"/>
    <xdr:pic>
      <xdr:nvPicPr>
        <xdr:cNvPr id="0" name="image379.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43</xdr:row>
      <xdr:rowOff>0</xdr:rowOff>
    </xdr:from>
    <xdr:ext cx="3971925" cy="3971925"/>
    <xdr:pic>
      <xdr:nvPicPr>
        <xdr:cNvPr id="0" name="image371.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44</xdr:row>
      <xdr:rowOff>0</xdr:rowOff>
    </xdr:from>
    <xdr:ext cx="3971925" cy="3209925"/>
    <xdr:pic>
      <xdr:nvPicPr>
        <xdr:cNvPr id="0" name="image37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45</xdr:row>
      <xdr:rowOff>0</xdr:rowOff>
    </xdr:from>
    <xdr:ext cx="3400425" cy="4533900"/>
    <xdr:pic>
      <xdr:nvPicPr>
        <xdr:cNvPr id="0" name="image408.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46</xdr:row>
      <xdr:rowOff>0</xdr:rowOff>
    </xdr:from>
    <xdr:ext cx="2552700" cy="4533900"/>
    <xdr:pic>
      <xdr:nvPicPr>
        <xdr:cNvPr id="0" name="image481.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47</xdr:row>
      <xdr:rowOff>0</xdr:rowOff>
    </xdr:from>
    <xdr:ext cx="3971925" cy="3971925"/>
    <xdr:pic>
      <xdr:nvPicPr>
        <xdr:cNvPr id="0" name="image378.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48</xdr:row>
      <xdr:rowOff>0</xdr:rowOff>
    </xdr:from>
    <xdr:ext cx="3971925" cy="3971925"/>
    <xdr:pic>
      <xdr:nvPicPr>
        <xdr:cNvPr id="0" name="image392.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49</xdr:row>
      <xdr:rowOff>0</xdr:rowOff>
    </xdr:from>
    <xdr:ext cx="3971925" cy="3971925"/>
    <xdr:pic>
      <xdr:nvPicPr>
        <xdr:cNvPr id="0" name="image384.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50</xdr:row>
      <xdr:rowOff>0</xdr:rowOff>
    </xdr:from>
    <xdr:ext cx="3971925" cy="3971925"/>
    <xdr:pic>
      <xdr:nvPicPr>
        <xdr:cNvPr id="0" name="image375.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58</xdr:row>
      <xdr:rowOff>0</xdr:rowOff>
    </xdr:from>
    <xdr:ext cx="3971925" cy="3971925"/>
    <xdr:pic>
      <xdr:nvPicPr>
        <xdr:cNvPr id="0" name="image383.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59</xdr:row>
      <xdr:rowOff>0</xdr:rowOff>
    </xdr:from>
    <xdr:ext cx="3971925" cy="3971925"/>
    <xdr:pic>
      <xdr:nvPicPr>
        <xdr:cNvPr id="0" name="image376.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60</xdr:row>
      <xdr:rowOff>0</xdr:rowOff>
    </xdr:from>
    <xdr:ext cx="3971925" cy="3971925"/>
    <xdr:pic>
      <xdr:nvPicPr>
        <xdr:cNvPr id="0" name="image393.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61</xdr:row>
      <xdr:rowOff>0</xdr:rowOff>
    </xdr:from>
    <xdr:ext cx="3971925" cy="2943225"/>
    <xdr:pic>
      <xdr:nvPicPr>
        <xdr:cNvPr id="0" name="image439.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62</xdr:row>
      <xdr:rowOff>0</xdr:rowOff>
    </xdr:from>
    <xdr:ext cx="3971925" cy="2647950"/>
    <xdr:pic>
      <xdr:nvPicPr>
        <xdr:cNvPr id="0" name="image385.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63</xdr:row>
      <xdr:rowOff>0</xdr:rowOff>
    </xdr:from>
    <xdr:ext cx="3971925" cy="3752850"/>
    <xdr:pic>
      <xdr:nvPicPr>
        <xdr:cNvPr id="0" name="image387.png"/>
        <xdr:cNvPicPr preferRelativeResize="0"/>
      </xdr:nvPicPr>
      <xdr:blipFill>
        <a:blip cstate="print" r:embed="rId47"/>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3343275"/>
    <xdr:pic>
      <xdr:nvPicPr>
        <xdr:cNvPr id="0" name="image390.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43275" cy="3343275"/>
    <xdr:pic>
      <xdr:nvPicPr>
        <xdr:cNvPr id="0" name="image377.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733675"/>
    <xdr:pic>
      <xdr:nvPicPr>
        <xdr:cNvPr id="0" name="image397.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3343275"/>
    <xdr:pic>
      <xdr:nvPicPr>
        <xdr:cNvPr id="0" name="image382.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190500" cy="190500"/>
    <xdr:pic>
      <xdr:nvPicPr>
        <xdr:cNvPr id="0" name="image386.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981325" cy="4495800"/>
    <xdr:pic>
      <xdr:nvPicPr>
        <xdr:cNvPr id="0" name="image389.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95275" cy="180975"/>
    <xdr:pic>
      <xdr:nvPicPr>
        <xdr:cNvPr id="0" name="image39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388.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3105150"/>
    <xdr:pic>
      <xdr:nvPicPr>
        <xdr:cNvPr id="0" name="image404.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11</xdr:row>
      <xdr:rowOff>0</xdr:rowOff>
    </xdr:from>
    <xdr:ext cx="3343275" cy="3343275"/>
    <xdr:pic>
      <xdr:nvPicPr>
        <xdr:cNvPr id="0" name="image398.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12</xdr:row>
      <xdr:rowOff>0</xdr:rowOff>
    </xdr:from>
    <xdr:ext cx="3343275" cy="2505075"/>
    <xdr:pic>
      <xdr:nvPicPr>
        <xdr:cNvPr id="0" name="image391.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13</xdr:row>
      <xdr:rowOff>0</xdr:rowOff>
    </xdr:from>
    <xdr:ext cx="3333750" cy="3333750"/>
    <xdr:pic>
      <xdr:nvPicPr>
        <xdr:cNvPr id="0" name="image400.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343275" cy="3343275"/>
    <xdr:pic>
      <xdr:nvPicPr>
        <xdr:cNvPr id="0" name="image401.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15</xdr:row>
      <xdr:rowOff>0</xdr:rowOff>
    </xdr:from>
    <xdr:ext cx="3343275" cy="1562100"/>
    <xdr:pic>
      <xdr:nvPicPr>
        <xdr:cNvPr id="0" name="image394.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21</xdr:row>
      <xdr:rowOff>0</xdr:rowOff>
    </xdr:from>
    <xdr:ext cx="3343275" cy="1562100"/>
    <xdr:pic>
      <xdr:nvPicPr>
        <xdr:cNvPr id="0" name="image395.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22</xdr:row>
      <xdr:rowOff>0</xdr:rowOff>
    </xdr:from>
    <xdr:ext cx="3343275" cy="2409825"/>
    <xdr:pic>
      <xdr:nvPicPr>
        <xdr:cNvPr id="0" name="image396.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3343275" cy="2533650"/>
    <xdr:pic>
      <xdr:nvPicPr>
        <xdr:cNvPr id="0" name="image409.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24</xdr:row>
      <xdr:rowOff>0</xdr:rowOff>
    </xdr:from>
    <xdr:ext cx="3343275" cy="3295650"/>
    <xdr:pic>
      <xdr:nvPicPr>
        <xdr:cNvPr id="0" name="image407.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25</xdr:row>
      <xdr:rowOff>0</xdr:rowOff>
    </xdr:from>
    <xdr:ext cx="3343275" cy="2867025"/>
    <xdr:pic>
      <xdr:nvPicPr>
        <xdr:cNvPr id="0" name="image43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26</xdr:row>
      <xdr:rowOff>0</xdr:rowOff>
    </xdr:from>
    <xdr:ext cx="3343275" cy="1876425"/>
    <xdr:pic>
      <xdr:nvPicPr>
        <xdr:cNvPr id="0" name="image403.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343275" cy="2867025"/>
    <xdr:pic>
      <xdr:nvPicPr>
        <xdr:cNvPr id="0" name="image42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343275" cy="1752600"/>
    <xdr:pic>
      <xdr:nvPicPr>
        <xdr:cNvPr id="0" name="image405.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343275" cy="2228850"/>
    <xdr:pic>
      <xdr:nvPicPr>
        <xdr:cNvPr id="0" name="image411.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343275" cy="1876425"/>
    <xdr:pic>
      <xdr:nvPicPr>
        <xdr:cNvPr id="0" name="image40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31</xdr:row>
      <xdr:rowOff>0</xdr:rowOff>
    </xdr:from>
    <xdr:ext cx="3343275" cy="3286125"/>
    <xdr:pic>
      <xdr:nvPicPr>
        <xdr:cNvPr id="0" name="image410.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32</xdr:row>
      <xdr:rowOff>0</xdr:rowOff>
    </xdr:from>
    <xdr:ext cx="3343275" cy="3295650"/>
    <xdr:pic>
      <xdr:nvPicPr>
        <xdr:cNvPr id="0" name="image41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33</xdr:row>
      <xdr:rowOff>0</xdr:rowOff>
    </xdr:from>
    <xdr:ext cx="3343275" cy="2019300"/>
    <xdr:pic>
      <xdr:nvPicPr>
        <xdr:cNvPr id="0" name="image42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343275" cy="3343275"/>
    <xdr:pic>
      <xdr:nvPicPr>
        <xdr:cNvPr id="0" name="image406.jpg"/>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48075" cy="3648075"/>
    <xdr:pic>
      <xdr:nvPicPr>
        <xdr:cNvPr id="0" name="image48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48075" cy="1647825"/>
    <xdr:pic>
      <xdr:nvPicPr>
        <xdr:cNvPr id="0" name="image414.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48075" cy="2047875"/>
    <xdr:pic>
      <xdr:nvPicPr>
        <xdr:cNvPr id="0" name="image417.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48075" cy="1704975"/>
    <xdr:pic>
      <xdr:nvPicPr>
        <xdr:cNvPr id="0" name="image413.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48075" cy="1952625"/>
    <xdr:pic>
      <xdr:nvPicPr>
        <xdr:cNvPr id="0" name="image434.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48075" cy="3648075"/>
    <xdr:pic>
      <xdr:nvPicPr>
        <xdr:cNvPr id="0" name="image415.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48075" cy="2533650"/>
    <xdr:pic>
      <xdr:nvPicPr>
        <xdr:cNvPr id="0" name="image425.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48075" cy="2409825"/>
    <xdr:pic>
      <xdr:nvPicPr>
        <xdr:cNvPr id="0" name="image412.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648075" cy="3648075"/>
    <xdr:pic>
      <xdr:nvPicPr>
        <xdr:cNvPr id="0" name="image418.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3648075" cy="3648075"/>
    <xdr:pic>
      <xdr:nvPicPr>
        <xdr:cNvPr id="0" name="image435.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3648075" cy="2419350"/>
    <xdr:pic>
      <xdr:nvPicPr>
        <xdr:cNvPr id="0" name="image416.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3648075" cy="3200400"/>
    <xdr:pic>
      <xdr:nvPicPr>
        <xdr:cNvPr id="0" name="image478.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15</xdr:row>
      <xdr:rowOff>0</xdr:rowOff>
    </xdr:from>
    <xdr:ext cx="3648075" cy="3648075"/>
    <xdr:pic>
      <xdr:nvPicPr>
        <xdr:cNvPr id="0" name="image467.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16</xdr:row>
      <xdr:rowOff>0</xdr:rowOff>
    </xdr:from>
    <xdr:ext cx="3648075" cy="3648075"/>
    <xdr:pic>
      <xdr:nvPicPr>
        <xdr:cNvPr id="0" name="image422.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17</xdr:row>
      <xdr:rowOff>0</xdr:rowOff>
    </xdr:from>
    <xdr:ext cx="3638550" cy="2019300"/>
    <xdr:pic>
      <xdr:nvPicPr>
        <xdr:cNvPr id="0" name="image44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18</xdr:row>
      <xdr:rowOff>0</xdr:rowOff>
    </xdr:from>
    <xdr:ext cx="3648075" cy="2047875"/>
    <xdr:pic>
      <xdr:nvPicPr>
        <xdr:cNvPr id="0" name="image47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19</xdr:row>
      <xdr:rowOff>0</xdr:rowOff>
    </xdr:from>
    <xdr:ext cx="3648075" cy="3648075"/>
    <xdr:pic>
      <xdr:nvPicPr>
        <xdr:cNvPr id="0" name="image428.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20</xdr:row>
      <xdr:rowOff>0</xdr:rowOff>
    </xdr:from>
    <xdr:ext cx="3648075" cy="1952625"/>
    <xdr:pic>
      <xdr:nvPicPr>
        <xdr:cNvPr id="0" name="image432.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21</xdr:row>
      <xdr:rowOff>0</xdr:rowOff>
    </xdr:from>
    <xdr:ext cx="3648075" cy="3962400"/>
    <xdr:pic>
      <xdr:nvPicPr>
        <xdr:cNvPr id="0" name="image42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22</xdr:row>
      <xdr:rowOff>0</xdr:rowOff>
    </xdr:from>
    <xdr:ext cx="3648075" cy="3648075"/>
    <xdr:pic>
      <xdr:nvPicPr>
        <xdr:cNvPr id="0" name="image444.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23</xdr:row>
      <xdr:rowOff>0</xdr:rowOff>
    </xdr:from>
    <xdr:ext cx="3648075" cy="2428875"/>
    <xdr:pic>
      <xdr:nvPicPr>
        <xdr:cNvPr id="0" name="image450.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48075" cy="2819400"/>
    <xdr:pic>
      <xdr:nvPicPr>
        <xdr:cNvPr id="0" name="image433.jpg"/>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29025" cy="3629025"/>
    <xdr:pic>
      <xdr:nvPicPr>
        <xdr:cNvPr id="0" name="image4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29025" cy="3629025"/>
    <xdr:pic>
      <xdr:nvPicPr>
        <xdr:cNvPr id="0" name="image465.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29025" cy="3629025"/>
    <xdr:pic>
      <xdr:nvPicPr>
        <xdr:cNvPr id="0" name="image454.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29025" cy="3629025"/>
    <xdr:pic>
      <xdr:nvPicPr>
        <xdr:cNvPr id="0" name="image426.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29025" cy="3629025"/>
    <xdr:pic>
      <xdr:nvPicPr>
        <xdr:cNvPr id="0" name="image427.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29025" cy="3629025"/>
    <xdr:pic>
      <xdr:nvPicPr>
        <xdr:cNvPr id="0" name="image442.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29025" cy="2714625"/>
    <xdr:pic>
      <xdr:nvPicPr>
        <xdr:cNvPr id="0" name="image429.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29025" cy="3781425"/>
    <xdr:pic>
      <xdr:nvPicPr>
        <xdr:cNvPr id="0" name="image453.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629025" cy="1905000"/>
    <xdr:pic>
      <xdr:nvPicPr>
        <xdr:cNvPr id="0" name="image443.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629025" cy="2762250"/>
    <xdr:pic>
      <xdr:nvPicPr>
        <xdr:cNvPr id="0" name="image44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629025" cy="2714625"/>
    <xdr:pic>
      <xdr:nvPicPr>
        <xdr:cNvPr id="0" name="image438.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629025" cy="3448050"/>
    <xdr:pic>
      <xdr:nvPicPr>
        <xdr:cNvPr id="0" name="image436.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629025" cy="3990975"/>
    <xdr:pic>
      <xdr:nvPicPr>
        <xdr:cNvPr id="0" name="image437.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629025" cy="3629025"/>
    <xdr:pic>
      <xdr:nvPicPr>
        <xdr:cNvPr id="0" name="image446.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629025" cy="2743200"/>
    <xdr:pic>
      <xdr:nvPicPr>
        <xdr:cNvPr id="0" name="image456.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3362325" cy="4324350"/>
    <xdr:pic>
      <xdr:nvPicPr>
        <xdr:cNvPr id="0" name="image459.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21</xdr:row>
      <xdr:rowOff>0</xdr:rowOff>
    </xdr:from>
    <xdr:ext cx="3629025" cy="2895600"/>
    <xdr:pic>
      <xdr:nvPicPr>
        <xdr:cNvPr id="0" name="image462.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22</xdr:row>
      <xdr:rowOff>0</xdr:rowOff>
    </xdr:from>
    <xdr:ext cx="3629025" cy="3733800"/>
    <xdr:pic>
      <xdr:nvPicPr>
        <xdr:cNvPr id="0" name="image441.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23</xdr:row>
      <xdr:rowOff>0</xdr:rowOff>
    </xdr:from>
    <xdr:ext cx="3629025" cy="2419350"/>
    <xdr:pic>
      <xdr:nvPicPr>
        <xdr:cNvPr id="0" name="image480.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24</xdr:row>
      <xdr:rowOff>0</xdr:rowOff>
    </xdr:from>
    <xdr:ext cx="3629025" cy="3629025"/>
    <xdr:pic>
      <xdr:nvPicPr>
        <xdr:cNvPr id="0" name="image449.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25</xdr:row>
      <xdr:rowOff>0</xdr:rowOff>
    </xdr:from>
    <xdr:ext cx="3629025" cy="1571625"/>
    <xdr:pic>
      <xdr:nvPicPr>
        <xdr:cNvPr id="0" name="image445.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29025" cy="3629025"/>
    <xdr:pic>
      <xdr:nvPicPr>
        <xdr:cNvPr id="0" name="image461.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30</xdr:row>
      <xdr:rowOff>0</xdr:rowOff>
    </xdr:from>
    <xdr:ext cx="3629025" cy="3629025"/>
    <xdr:pic>
      <xdr:nvPicPr>
        <xdr:cNvPr id="0" name="image469.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31</xdr:row>
      <xdr:rowOff>0</xdr:rowOff>
    </xdr:from>
    <xdr:ext cx="3629025" cy="3638550"/>
    <xdr:pic>
      <xdr:nvPicPr>
        <xdr:cNvPr id="0" name="image457.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32</xdr:row>
      <xdr:rowOff>0</xdr:rowOff>
    </xdr:from>
    <xdr:ext cx="3629025" cy="3629025"/>
    <xdr:pic>
      <xdr:nvPicPr>
        <xdr:cNvPr id="0" name="image473.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33</xdr:row>
      <xdr:rowOff>0</xdr:rowOff>
    </xdr:from>
    <xdr:ext cx="3629025" cy="3629025"/>
    <xdr:pic>
      <xdr:nvPicPr>
        <xdr:cNvPr id="0" name="image476.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34</xdr:row>
      <xdr:rowOff>0</xdr:rowOff>
    </xdr:from>
    <xdr:ext cx="3629025" cy="2238375"/>
    <xdr:pic>
      <xdr:nvPicPr>
        <xdr:cNvPr id="0" name="image451.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629025" cy="3076575"/>
    <xdr:pic>
      <xdr:nvPicPr>
        <xdr:cNvPr id="0" name="image452.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36</xdr:row>
      <xdr:rowOff>0</xdr:rowOff>
    </xdr:from>
    <xdr:ext cx="3629025" cy="2038350"/>
    <xdr:pic>
      <xdr:nvPicPr>
        <xdr:cNvPr id="0" name="image460.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37</xdr:row>
      <xdr:rowOff>0</xdr:rowOff>
    </xdr:from>
    <xdr:ext cx="3629025" cy="3629025"/>
    <xdr:pic>
      <xdr:nvPicPr>
        <xdr:cNvPr id="0" name="image464.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38</xdr:row>
      <xdr:rowOff>0</xdr:rowOff>
    </xdr:from>
    <xdr:ext cx="3629025" cy="3629025"/>
    <xdr:pic>
      <xdr:nvPicPr>
        <xdr:cNvPr id="0" name="image455.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39</xdr:row>
      <xdr:rowOff>0</xdr:rowOff>
    </xdr:from>
    <xdr:ext cx="3629025" cy="3629025"/>
    <xdr:pic>
      <xdr:nvPicPr>
        <xdr:cNvPr id="0" name="image463.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40</xdr:row>
      <xdr:rowOff>0</xdr:rowOff>
    </xdr:from>
    <xdr:ext cx="3629025" cy="3629025"/>
    <xdr:pic>
      <xdr:nvPicPr>
        <xdr:cNvPr id="0" name="image466.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41</xdr:row>
      <xdr:rowOff>0</xdr:rowOff>
    </xdr:from>
    <xdr:ext cx="3629025" cy="2705100"/>
    <xdr:pic>
      <xdr:nvPicPr>
        <xdr:cNvPr id="0" name="image474.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42</xdr:row>
      <xdr:rowOff>0</xdr:rowOff>
    </xdr:from>
    <xdr:ext cx="3629025" cy="1895475"/>
    <xdr:pic>
      <xdr:nvPicPr>
        <xdr:cNvPr id="0" name="image470.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3629025" cy="2695575"/>
    <xdr:pic>
      <xdr:nvPicPr>
        <xdr:cNvPr id="0" name="image472.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3629025" cy="3629025"/>
    <xdr:pic>
      <xdr:nvPicPr>
        <xdr:cNvPr id="0" name="image458.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3629025" cy="3629025"/>
    <xdr:pic>
      <xdr:nvPicPr>
        <xdr:cNvPr id="0" name="image468.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3619500" cy="2667000"/>
    <xdr:pic>
      <xdr:nvPicPr>
        <xdr:cNvPr id="0" name="image479.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3629025" cy="3629025"/>
    <xdr:pic>
      <xdr:nvPicPr>
        <xdr:cNvPr id="0" name="image475.jpg"/>
        <xdr:cNvPicPr preferRelativeResize="0"/>
      </xdr:nvPicPr>
      <xdr:blipFill>
        <a:blip cstate="print" r:embed="rId40"/>
        <a:stretch>
          <a:fillRect/>
        </a:stretch>
      </xdr:blipFill>
      <xdr:spPr>
        <a:prstGeom prst="rect">
          <a:avLst/>
        </a:prstGeom>
        <a:noFill/>
      </xdr:spPr>
    </xdr:pic>
    <xdr:clientData fLocksWithSheet="0"/>
  </xdr:oneCellAnchor>
</xdr:wsDr>
</file>

<file path=xl/worksheets/_rels/sheet1.xml.rels><?xml version="1.0" encoding="UTF-8" standalone="yes"?><Relationships xmlns="http://schemas.openxmlformats.org/package/2006/relationships"><Relationship Id="rId40" Type="http://schemas.openxmlformats.org/officeDocument/2006/relationships/hyperlink" Target="https://www.carousell.com.hk/p/%E5%A4%9A%E5%90%88%E4%B8%80%E5%85%85%E9%9B%BB%E7%B5%90%E4%BB%96%E9%9F%B3%E7%AE%B1-aroma-ag-03m-mini-electric-guitar-amp-5w-portable-guitar-amplifier-188134937/?srsltid=AfmBOopfsoJCj3C2TEdOaB0PDTZ-O6bxo_AtHF3ZJiKCh-ZsNZAdvugU" TargetMode="External"/><Relationship Id="rId42" Type="http://schemas.openxmlformats.org/officeDocument/2006/relationships/hyperlink" Target="https://item.jd.com/1197787.html" TargetMode="External"/><Relationship Id="rId41" Type="http://schemas.openxmlformats.org/officeDocument/2006/relationships/hyperlink" Target="http://imgmgr.banggood.com/images/upload/2015/09/AG-03G.pdf" TargetMode="External"/><Relationship Id="rId44" Type="http://schemas.openxmlformats.org/officeDocument/2006/relationships/hyperlink" Target="https://www.sweetwater.com/store/detail/NT4--rode-nt4-x-y-stereo-condenser-microphone" TargetMode="External"/><Relationship Id="rId43" Type="http://schemas.openxmlformats.org/officeDocument/2006/relationships/hyperlink" Target="https://www.soaiy.com/en/DownLoad/53648.html" TargetMode="External"/><Relationship Id="rId46" Type="http://schemas.openxmlformats.org/officeDocument/2006/relationships/hyperlink" Target="https://www.bhphotovideo.com/c/product/1350282-REG/rode_vmp_videomic_pro_on_camera_shotgun.html" TargetMode="External"/><Relationship Id="rId45" Type="http://schemas.openxmlformats.org/officeDocument/2006/relationships/hyperlink" Target="http://cdn1.rode.com/nt4_product_manual.pdf" TargetMode="External"/><Relationship Id="rId48" Type="http://schemas.openxmlformats.org/officeDocument/2006/relationships/hyperlink" Target="https://www.bhphotovideo.com/c/product/687077-REG/Roland_CS_10EM_CS_10EM_Binaural_Microphones_Earphones.html" TargetMode="External"/><Relationship Id="rId47" Type="http://schemas.openxmlformats.org/officeDocument/2006/relationships/hyperlink" Target="http://www.rode.com/microphones/videomicproplus" TargetMode="External"/><Relationship Id="rId49" Type="http://schemas.openxmlformats.org/officeDocument/2006/relationships/hyperlink" Target="https://www.roland.com/us/products/cs-10em/" TargetMode="External"/><Relationship Id="rId31" Type="http://schemas.openxmlformats.org/officeDocument/2006/relationships/hyperlink" Target="https://item.jd.com/10782464729.html" TargetMode="External"/><Relationship Id="rId30" Type="http://schemas.openxmlformats.org/officeDocument/2006/relationships/hyperlink" Targe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 TargetMode="External"/><Relationship Id="rId33" Type="http://schemas.openxmlformats.org/officeDocument/2006/relationships/hyperlink" Target="https://static.bhphotovideo.com/lit_files/155696.pdf" TargetMode="External"/><Relationship Id="rId32" Type="http://schemas.openxmlformats.org/officeDocument/2006/relationships/hyperlink" Target="https://www.bhphotovideo.com/c/product/1075736-REG/auray_shm_esg_shock_mount_for_shotgun.html" TargetMode="External"/><Relationship Id="rId35" Type="http://schemas.openxmlformats.org/officeDocument/2006/relationships/hyperlink" Target="https://help.na.panasonic.com/wp-content/uploads/2023/02/KXTCA430_RPTCA430PPS_ENG_FRE_ESP.png" TargetMode="External"/><Relationship Id="rId34" Type="http://schemas.openxmlformats.org/officeDocument/2006/relationships/hyperlink" Target="https://www.panasonic.com/ca/consumer/accessories/headphones-headsets/telephone-headsets/kx-tca400.html" TargetMode="External"/><Relationship Id="rId37" Type="http://schemas.openxmlformats.org/officeDocument/2006/relationships/hyperlink" Target="https://www.download.p4c.philips.com/files/s/shm7110u_27/shm7110u_27_pss_aenus.pdf" TargetMode="External"/><Relationship Id="rId36" Type="http://schemas.openxmlformats.org/officeDocument/2006/relationships/hyperlink" Target="https://www.philips.com.ph/c-p/X3_00/fidelio-x3-wired-over-ear-open-back-headphones/support" TargetMode="External"/><Relationship Id="rId39" Type="http://schemas.openxmlformats.org/officeDocument/2006/relationships/hyperlink" Target="https://alghandielectronics.com/images/pdf/SHN5600_10_pss_aensa.pdf" TargetMode="External"/><Relationship Id="rId38" Type="http://schemas.openxmlformats.org/officeDocument/2006/relationships/hyperlink" Target="https://www.philips.com.ph/c-p/X3_00/fidelio-x3-wired-over-ear-open-back-headphones/support" TargetMode="External"/><Relationship Id="rId20" Type="http://schemas.openxmlformats.org/officeDocument/2006/relationships/hyperlink" Target="https://garmade.com/products/edifier-r10u-mini-usb-laptop-speakerblack?srsltid=AfmBOopkfV2YmPgskK8pTR-BEOgL5EYdVtOvrcCHdy1mgk4ZI-Si2FFA" TargetMode="External"/><Relationship Id="rId22" Type="http://schemas.openxmlformats.org/officeDocument/2006/relationships/hyperlink" Target="https://www.amazon.com/Edifier-USA-R18-Multimedia-Speakers/dp/B001M0KR3W" TargetMode="External"/><Relationship Id="rId21" Type="http://schemas.openxmlformats.org/officeDocument/2006/relationships/hyperlink" Target="https://www.manuallib.com/file/2364174" TargetMode="External"/><Relationship Id="rId24" Type="http://schemas.openxmlformats.org/officeDocument/2006/relationships/hyperlink" Target="https://www.ebay.com.au/itm/235736843614?srsltid=AfmBOop3u9UpySSdYejzm_6azxAJUjgBi4hsloR-MC0TiU1jmvrn8MWM" TargetMode="External"/><Relationship Id="rId23" Type="http://schemas.openxmlformats.org/officeDocument/2006/relationships/hyperlink" Target="https://www.manualslib.com/manual/625485/Edifier-R18.html" TargetMode="External"/><Relationship Id="rId26" Type="http://schemas.openxmlformats.org/officeDocument/2006/relationships/hyperlink" Target="https://www.lautenaudio.com/la-120" TargetMode="External"/><Relationship Id="rId25" Type="http://schemas.openxmlformats.org/officeDocument/2006/relationships/hyperlink" Target="https://www.lautenaudio.com/la-120" TargetMode="External"/><Relationship Id="rId28" Type="http://schemas.openxmlformats.org/officeDocument/2006/relationships/hyperlink" Target="https://mackie.com/img/file_resources/ProFXv3_Series_OM2024July.pdf" TargetMode="External"/><Relationship Id="rId27" Type="http://schemas.openxmlformats.org/officeDocument/2006/relationships/hyperlink" Target="https://www.sweetwater.com/store/detail/ProFX16v2--mackie-profx16v2-16-channel-mixer-with-usb-and-effects" TargetMode="External"/><Relationship Id="rId29" Type="http://schemas.openxmlformats.org/officeDocument/2006/relationships/hyperlink" Target="http://www.microphonemadness.com/mm-bsm-8-true-natural-over-the-ear-in-ear-binaural-stereo-microphones.html" TargetMode="External"/><Relationship Id="rId11" Type="http://schemas.openxmlformats.org/officeDocument/2006/relationships/hyperlink" Target="https://www.recordcase.de/media/pdf/af/78/09/Beyerdynamic-Custom-One-Pro-Plus-Data-Sheet.pdf" TargetMode="External"/><Relationship Id="rId10" Type="http://schemas.openxmlformats.org/officeDocument/2006/relationships/hyperlink" Target="https://www.amazon.com/beyerdynamic-Custom-Headphones-Accessory-Microphone/dp/B00PK2LJ4E?th=1" TargetMode="External"/><Relationship Id="rId13" Type="http://schemas.openxmlformats.org/officeDocument/2006/relationships/hyperlink" Target="http://cdn1.rode.com/blimp_manual_en.pdf" TargetMode="External"/><Relationship Id="rId12" Type="http://schemas.openxmlformats.org/officeDocument/2006/relationships/hyperlink" Target="https://www.amazon.com/Rode-Windshield-Suspension-Shotgun-Microphones/dp/B00KV3XPKI" TargetMode="External"/><Relationship Id="rId15" Type="http://schemas.openxmlformats.org/officeDocument/2006/relationships/hyperlink" Target="https://guides.library.harvard.edu/ld.php?content_id=70425638" TargetMode="External"/><Relationship Id="rId14" Type="http://schemas.openxmlformats.org/officeDocument/2006/relationships/hyperlink" Target="https://www.amazon.com/Blue-Microphones-Professional-Multi-Pattern-Microphone/dp/B08P21Q126" TargetMode="External"/><Relationship Id="rId17" Type="http://schemas.openxmlformats.org/officeDocument/2006/relationships/hyperlink" Target="https://us.creative.com/p/headphones-headsets/creative-flex" TargetMode="External"/><Relationship Id="rId16" Type="http://schemas.openxmlformats.org/officeDocument/2006/relationships/hyperlink" Target="https://us.creative.com/p/headphones-headsets/creative-flex" TargetMode="External"/><Relationship Id="rId19" Type="http://schemas.openxmlformats.org/officeDocument/2006/relationships/hyperlink" Target="https://downloads.dell.com/manuals/all-products/esuprt_electronics/esuprt_speakers/dell-ax210_setup%20guide_en-us.pdf" TargetMode="External"/><Relationship Id="rId18" Type="http://schemas.openxmlformats.org/officeDocument/2006/relationships/hyperlink" Target="https://www.amazon.com/Dell-AX210-Stereo-Speaker-System/dp/B009NGI3J2" TargetMode="External"/><Relationship Id="rId84" Type="http://schemas.openxmlformats.org/officeDocument/2006/relationships/hyperlink" Target="https://www.crutchfield.com/S-cjIDFoFPppB/p_298FP6020/SoundTube-FP6020-II.html" TargetMode="External"/><Relationship Id="rId83" Type="http://schemas.openxmlformats.org/officeDocument/2006/relationships/hyperlink" Target="https://www.aliexpress.com/i/3256805007035918.html?gatewayAdapt=4itemAdapt" TargetMode="External"/><Relationship Id="rId86" Type="http://schemas.openxmlformats.org/officeDocument/2006/relationships/hyperlink" Target="https://asia-latinamerica-mea.yamaha.com/en/products/proaudio/pa_systems/stagepas_400bt_600bt/index.html" TargetMode="External"/><Relationship Id="rId85" Type="http://schemas.openxmlformats.org/officeDocument/2006/relationships/hyperlink" Target="https://www.amazon.com/Yamaha-STAGEPAS-400BT-Portable-Bluetooth/dp/B07B679W4K" TargetMode="External"/><Relationship Id="rId88" Type="http://schemas.openxmlformats.org/officeDocument/2006/relationships/hyperlink" Target="https://www.sony.com.hk/en/electronics/headband-headphones/mdr-zx110-zx110a-zx110ap" TargetMode="External"/><Relationship Id="rId87" Type="http://schemas.openxmlformats.org/officeDocument/2006/relationships/hyperlink" Target="https://www.amazon.com/Sony-Wired-Headphones-Black-MDR-ZX110AP/dp/B00OUX6U6G" TargetMode="External"/><Relationship Id="rId89" Type="http://schemas.openxmlformats.org/officeDocument/2006/relationships/hyperlink" Target="https://www.amazon.com/Turtle-Beach-Gaming-Headset-Nintendo-Switch/dp/B07NH6Q4LB/ref=sr_1_10?crid=6DF46WUWWZW6&amp;keywords=gaming+headset&amp;qid=1684988652&amp;sprefix=gaming+headse%2Caps%2C777&amp;sr=8-10" TargetMode="External"/><Relationship Id="rId80" Type="http://schemas.openxmlformats.org/officeDocument/2006/relationships/hyperlink" Target="https://download.steinberg.net/downloads_hardware/UR44/UR44_documentation/UR44_OperationManual_en.pdf" TargetMode="External"/><Relationship Id="rId82" Type="http://schemas.openxmlformats.org/officeDocument/2006/relationships/hyperlink" Target="https://zoomcorp.com/media/documents/E_H4n_Pro_REV3.pdf" TargetMode="External"/><Relationship Id="rId81" Type="http://schemas.openxmlformats.org/officeDocument/2006/relationships/hyperlink" Target="https://zoomcorp.com/en/us/handheld-recorders/handheld-recorders/h4n-pro/" TargetMode="External"/><Relationship Id="rId1" Type="http://schemas.openxmlformats.org/officeDocument/2006/relationships/hyperlink" Target="https://www.amazon.com/Akai-Professional-High-Performance-Portable-Controller/dp/B00XJE3W7C" TargetMode="External"/><Relationship Id="rId2" Type="http://schemas.openxmlformats.org/officeDocument/2006/relationships/hyperlink" Target="https://cdn.inmusicbrands.com/akai/attachments/MIDIMIX/MIDImix-UserGuide-v1.0.pdf" TargetMode="External"/><Relationship Id="rId3" Type="http://schemas.openxmlformats.org/officeDocument/2006/relationships/hyperlink" Target="http://www.ianker.com/product/A7910011" TargetMode="External"/><Relationship Id="rId4" Type="http://schemas.openxmlformats.org/officeDocument/2006/relationships/hyperlink" Target="https://www.amazon.com/Anker-SoundCore-Super-Portable-Noise-Cancelling-Microphone/dp/B01HTH3C8S?ref_=ast_sto_dp&amp;th=1" TargetMode="External"/><Relationship Id="rId9" Type="http://schemas.openxmlformats.org/officeDocument/2006/relationships/hyperlink" Target="https://www.pdf-manuals.com/auray-wss-2024-professional-windshield-for-shotgun-wss-2024-223166-manual" TargetMode="External"/><Relationship Id="rId5" Type="http://schemas.openxmlformats.org/officeDocument/2006/relationships/hyperlink" Target="https://d2211byn0pk9fi.cloudfront.net/spree/accessories/attachments/70639/8552C73DA373CA1_A7910_manual.pdf?1533027946" TargetMode="External"/><Relationship Id="rId6" Type="http://schemas.openxmlformats.org/officeDocument/2006/relationships/hyperlink" Target="https://www.audio-technica.com/en-us/at8035" TargetMode="External"/><Relationship Id="rId7" Type="http://schemas.openxmlformats.org/officeDocument/2006/relationships/hyperlink" Target="https://docs.audio-technica.com/all/AT8035_UM_142311492_V2_11L_web_240828.pdf" TargetMode="External"/><Relationship Id="rId8" Type="http://schemas.openxmlformats.org/officeDocument/2006/relationships/hyperlink" Target="https://www.bhphotovideo.com/c/product/850311-REG/auray_wss_2024_pro_matrixwindsheild_20mm_di.html" TargetMode="External"/><Relationship Id="rId73" Type="http://schemas.openxmlformats.org/officeDocument/2006/relationships/hyperlink" Target="https://usa.yamaha.com/products/proaudio/mixers/mg_series_xu_model/index.html" TargetMode="External"/><Relationship Id="rId72" Type="http://schemas.openxmlformats.org/officeDocument/2006/relationships/hyperlink" Target="https://docs.google.com/document/d/16oCHoSRvhDeoBQ7whQbZv3jEaNROaPEyVL_HYZshhO8/edit?tab=t.0" TargetMode="External"/><Relationship Id="rId75" Type="http://schemas.openxmlformats.org/officeDocument/2006/relationships/hyperlink" Target="https://www.amazon.com/Yamaha-STAGEPAS-400I-Portable-System/dp/B00B78SZJ2" TargetMode="External"/><Relationship Id="rId74" Type="http://schemas.openxmlformats.org/officeDocument/2006/relationships/hyperlink" Target="https://usa.yamaha.com/files/download/other_assets/1/331001/mg10xu_en_om_c0.pdf" TargetMode="External"/><Relationship Id="rId77" Type="http://schemas.openxmlformats.org/officeDocument/2006/relationships/hyperlink" Target="https://www.sweetwater.com/store/detail/UR22MKII--steinberg-ur22mkii-usb-audio-interface" TargetMode="External"/><Relationship Id="rId76" Type="http://schemas.openxmlformats.org/officeDocument/2006/relationships/hyperlink" Target="https://asia-latinamerica-mea.yamaha.com/en/products/proaudio/pa_systems/stagepas_400i_600i/index.html" TargetMode="External"/><Relationship Id="rId79" Type="http://schemas.openxmlformats.org/officeDocument/2006/relationships/hyperlink" Target="https://www.sweetwater.com/store/detail/UR44--steinberg-ur44-usb-audio-interface" TargetMode="External"/><Relationship Id="rId78" Type="http://schemas.openxmlformats.org/officeDocument/2006/relationships/hyperlink" Target="https://download.steinberg.net/downloads_hardware/UR22mkII/UR22mkII_documentation/ur22mkII_en_om_a0.pdf" TargetMode="External"/><Relationship Id="rId71" Type="http://schemas.openxmlformats.org/officeDocument/2006/relationships/hyperlink" Target="https://item.jd.com/10125203808968.html" TargetMode="External"/><Relationship Id="rId70" Type="http://schemas.openxmlformats.org/officeDocument/2006/relationships/hyperlink" Target="https://www.youtube.com/watch?v=sK6T14Ekes8" TargetMode="External"/><Relationship Id="rId62" Type="http://schemas.openxmlformats.org/officeDocument/2006/relationships/hyperlink" Target="https://www.cnet.com/reviews/sony-mdrv6-review/" TargetMode="External"/><Relationship Id="rId61" Type="http://schemas.openxmlformats.org/officeDocument/2006/relationships/hyperlink" Target="https://www.amazon.com/Sony-MDRV6-Studio-Monitor-Headphones/dp/B00001WRSJ" TargetMode="External"/><Relationship Id="rId64" Type="http://schemas.openxmlformats.org/officeDocument/2006/relationships/hyperlink" Target="https://en.takstar.com/product/type/198.html" TargetMode="External"/><Relationship Id="rId63" Type="http://schemas.openxmlformats.org/officeDocument/2006/relationships/hyperlink" Target="https://en.takstar.com/product/type/3526.html" TargetMode="External"/><Relationship Id="rId66" Type="http://schemas.openxmlformats.org/officeDocument/2006/relationships/hyperlink" Target="https://www.manualslib.com/products/Tapco-Mix-50-379373.html" TargetMode="External"/><Relationship Id="rId65" Type="http://schemas.openxmlformats.org/officeDocument/2006/relationships/hyperlink" Target="https://www.musiciansfriend.com/pro-audio/tapco-mix.50-compact-mixer" TargetMode="External"/><Relationship Id="rId68" Type="http://schemas.openxmlformats.org/officeDocument/2006/relationships/hyperlink" Target="https://tascam.jp/int/product/dr-40/feature" TargetMode="External"/><Relationship Id="rId67" Type="http://schemas.openxmlformats.org/officeDocument/2006/relationships/hyperlink" Target="https://www.amazon.com/DR-40-4-Track-Portable-Digital-Recorder/dp/B005NACC6M" TargetMode="External"/><Relationship Id="rId60" Type="http://schemas.openxmlformats.org/officeDocument/2006/relationships/hyperlink" Target="http://www.bakon.org/sony-mdr-7506-service-manual-ver-1.1-2002-07.pdf" TargetMode="External"/><Relationship Id="rId69" Type="http://schemas.openxmlformats.org/officeDocument/2006/relationships/hyperlink" Target="https://www.amazon.com/Tascam-WS-11-Windscreen-Handheld-Recorders/dp/B00CDY4T1M/ref=sr_1_3?s=musical-instruments&amp;ie=UTF8&amp;qid=1541399135&amp;sr=1-3&amp;keywords=tascam+windscreen&amp;dpID=41goP48JZxL&amp;preST=_SX300_QL70_&amp;dpSrc=srch" TargetMode="External"/><Relationship Id="rId51" Type="http://schemas.openxmlformats.org/officeDocument/2006/relationships/hyperlink" Target="https://focusrite.com/usb-audio-interface/scarlett/scarlett-2i2" TargetMode="External"/><Relationship Id="rId50" Type="http://schemas.openxmlformats.org/officeDocument/2006/relationships/hyperlink" Target="https://store.focusrite.com/en-gb/product/scarlett-2i2-2nd-gen/MOSC0012DM~MOSC0012DM" TargetMode="External"/><Relationship Id="rId53" Type="http://schemas.openxmlformats.org/officeDocument/2006/relationships/hyperlink" Target="https://assets.sennheiser.com/downloads/fc66793da2bf07a1fbac6aed619d385b.pdf" TargetMode="External"/><Relationship Id="rId52" Type="http://schemas.openxmlformats.org/officeDocument/2006/relationships/hyperlink" Target="https://www.sennheiser.com/en-dk/catalog/products/microphones/e-935/e-935-009421" TargetMode="External"/><Relationship Id="rId55" Type="http://schemas.openxmlformats.org/officeDocument/2006/relationships/hyperlink" Target="https://www.amazon.com/Shure-SM57-LC-Cardioid-Dynamic-Microphone/dp/B0000AQRST?th=1" TargetMode="External"/><Relationship Id="rId54" Type="http://schemas.openxmlformats.org/officeDocument/2006/relationships/hyperlink" Target="https://www.sennheiser.com/en-fi/catalog/products/headphones/hd-300-pro/hd-300-pro-508288" TargetMode="External"/><Relationship Id="rId57" Type="http://schemas.openxmlformats.org/officeDocument/2006/relationships/hyperlink" Target="http://www.shure.com/americas/products/wireless-systems/ulx-systems/ulx-systems-ulx1-bodypack-transmitter" TargetMode="External"/><Relationship Id="rId56" Type="http://schemas.openxmlformats.org/officeDocument/2006/relationships/hyperlink" Target="http://www.shure.com/americas/products/microphones/sm/sm57-instrument-microphone" TargetMode="External"/><Relationship Id="rId59" Type="http://schemas.openxmlformats.org/officeDocument/2006/relationships/hyperlink" Target="https://www.bhphotovideo.com/c/product/49510-REG/Sony_MDR_7506_MDR_7506_Headphone.html?origSearch=Sony%20Mdr-7506%20Reviews&amp;currency=EUR&amp;gclid=EAIaIQobChMIkq-59ZOp6AIVVLaWCh2KOQH1EAAYAiAAEgLidfD_BwE" TargetMode="External"/><Relationship Id="rId58" Type="http://schemas.openxmlformats.org/officeDocument/2006/relationships/hyperlink" Target="https://pubs.shure.com/guide/ULX/en-US?_ga=2.19624955.2115842574.1533783329-1995832495.1533783329" TargetMode="External"/><Relationship Id="rId107" Type="http://schemas.openxmlformats.org/officeDocument/2006/relationships/hyperlink" Target="https://ktekpro.com/product/ke89cc-avalon-graphite/" TargetMode="External"/><Relationship Id="rId106" Type="http://schemas.openxmlformats.org/officeDocument/2006/relationships/hyperlink" Target="https://www.amazon.com/STAGEPAS-Portable-Microphone-Speaker-Polishing/dp/B07BZBG454/ref=redir_mobile_desktop?ie=UTF8&amp;aaxitk=MfuSiqg2pHJs-fksyftTOw&amp;hsa_cr_id=5597308390401&amp;ref_=sb_s_sparkle&amp;th=1" TargetMode="External"/><Relationship Id="rId105" Type="http://schemas.openxmlformats.org/officeDocument/2006/relationships/hyperlink" Target="https://www.tomleemusic.com.hk/en/products/k-m-25600-microphone-stand-black" TargetMode="External"/><Relationship Id="rId104" Type="http://schemas.openxmlformats.org/officeDocument/2006/relationships/hyperlink" Target="https://www.amazon.com/Mouriv-Ergonomic-Stablizer-Camcorder-Microphone/dp/B06XPKZKSD/ref=sr_1_1_sspa?s=electronics&amp;ie=UTF8&amp;qid=1541341883&amp;sr=1-1-spons&amp;keywords=microphone+hand+grip&amp;psc=1" TargetMode="External"/><Relationship Id="rId109" Type="http://schemas.openxmlformats.org/officeDocument/2006/relationships/hyperlink" Target="https://on-stage.com/products/view/12567" TargetMode="External"/><Relationship Id="rId108" Type="http://schemas.openxmlformats.org/officeDocument/2006/relationships/hyperlink" Target="https://www.bhphotovideo.com/c/product/319988-REG/K_Tek_KE_89CC_KE_89CC_Avalon_Series_Aluminum.html" TargetMode="External"/><Relationship Id="rId103" Type="http://schemas.openxmlformats.org/officeDocument/2006/relationships/hyperlink" Target="https://www.amazon.com/AmazonBasics-Male-Female-Microphone-Cable/dp/B01JNLTTKS" TargetMode="External"/><Relationship Id="rId102" Type="http://schemas.openxmlformats.org/officeDocument/2006/relationships/hyperlink" Target="https://www.amazon.com/TISINO-Microphone-Female-Unbalanced-Interconnect/dp/B078KCZMLH/ref=sr_1_2_sspa?s=musical-instruments&amp;ie=UTF8&amp;qid=1533798409&amp;sr=1-2-spons&amp;keywords=xlr+female+to+1%2F4+male+mono&amp;psc=1" TargetMode="External"/><Relationship Id="rId101" Type="http://schemas.openxmlformats.org/officeDocument/2006/relationships/hyperlink" Target="https://www.amazon.com/AmazonBasics-3-5mm-Stereo-Meters-2-Pack/dp/B079L8FTZN/ref=sr_1_1_sspa?s=electronics&amp;ie=UTF8&amp;qid=1533007549&amp;sr=1-1-spons&amp;keywords=1%2F8+male+to+1%2F8+male+cable&amp;psc=1" TargetMode="External"/><Relationship Id="rId100" Type="http://schemas.openxmlformats.org/officeDocument/2006/relationships/hyperlink" Target="https://www.amazon.com/AmazonBasics-3-5mm-Female-Stereo-Audio/dp/B01CNAUYBY/ref=sr_1_3?s=electronics&amp;ie=UTF8&amp;qid=1533006303&amp;sr=1-3&amp;keywords=1%2F8+male+to+1%2F8+female+cable&amp;dpID=41sxNjOKvqL&amp;preST=_SX300_QL70_&amp;dpSrc=srch" TargetMode="External"/><Relationship Id="rId95" Type="http://schemas.openxmlformats.org/officeDocument/2006/relationships/hyperlink" Target="https://www.amazon.com/TriLink-Stereo-Adapter-Gold-plated-Headphone/dp/B073WRJ44V/ref=sr_1_2?s=electronics&amp;ie=UTF8&amp;qid=1537173045&amp;sr=1-2&amp;keywords=Audio+1%2F4-Inch+to+1%2F8-Inch+Stereo+Adapter&amp;dpID=51NZ6FkHgJL&amp;preST=_SY300_QL70_&amp;dpSrc=srch" TargetMode="External"/><Relationship Id="rId94" Type="http://schemas.openxmlformats.org/officeDocument/2006/relationships/hyperlink" Target="https://www.amazon.com/NANYI-Female-Headphone-Adapter-Upgrade/dp/B07QNFGH61?th=1" TargetMode="External"/><Relationship Id="rId97" Type="http://schemas.openxmlformats.org/officeDocument/2006/relationships/hyperlink" Target="https://www.amazon.com/TISINO-Splitter-6-35mm-Stereo-Quarter/dp/B073SQ21CT" TargetMode="External"/><Relationship Id="rId96" Type="http://schemas.openxmlformats.org/officeDocument/2006/relationships/hyperlink" Target="https://www.startech.com/Cables/Audio-Video/Audio-Cables/Slim-Stereo-Splitter-Cable-35mm-Male-to-2x-35mm-Female~MUY1MFFS" TargetMode="External"/><Relationship Id="rId99" Type="http://schemas.openxmlformats.org/officeDocument/2006/relationships/hyperlink" Target="https://www.amazon.com/Hosa-CMP-153-Stereo-Breakout-Cable/dp/B000068O3C" TargetMode="External"/><Relationship Id="rId98" Type="http://schemas.openxmlformats.org/officeDocument/2006/relationships/hyperlink" Target="https://www.cablestogo.com/product/40063/1.5ft-pro-audio-1-4in-male-to-1-4in-male-cable" TargetMode="External"/><Relationship Id="rId91" Type="http://schemas.openxmlformats.org/officeDocument/2006/relationships/hyperlink" Target="https://www.amazon.in/Sony-Extra-MDR-XB450AP-Headphones-Black/dp/B00SISEOLC" TargetMode="External"/><Relationship Id="rId90" Type="http://schemas.openxmlformats.org/officeDocument/2006/relationships/hyperlink" Target="https://www.amazon.com/Yamaha-MG102C-Input-Stereo-Mixer/dp/B000Z7C9T8/ref=cm_cr_arp_d_product_top?ie=UTF8" TargetMode="External"/><Relationship Id="rId93" Type="http://schemas.openxmlformats.org/officeDocument/2006/relationships/hyperlink" Target="https://indinradio.com/products/bc-r21/" TargetMode="External"/><Relationship Id="rId92" Type="http://schemas.openxmlformats.org/officeDocument/2006/relationships/hyperlink" Target="https://www.amazon.in/Generic-Portable-Telescopic-Antenna-Speaker/dp/B0741FD71H" TargetMode="External"/><Relationship Id="rId116" Type="http://schemas.openxmlformats.org/officeDocument/2006/relationships/drawing" Target="../drawings/drawing1.xml"/><Relationship Id="rId115" Type="http://schemas.openxmlformats.org/officeDocument/2006/relationships/hyperlink" Target="https://www.amazon.com/UGREEN-Headphone-Converter-Compatible-Samsung/dp/B082WG5VTK/ref=sr_1_1_sspa?crid=329MG56Z921PR&amp;keywords=USB+Type-C+to+3.5mm+ugreen&amp;qid=1687749360&amp;sprefix=usb+type-c+to+3.5mm+ugree%2Caps%2C315&amp;sr=8-1-spons&amp;sp_csd=d2lkZ2V0TmFtZT1zcF9hdGY&amp;psc=1" TargetMode="External"/><Relationship Id="rId110" Type="http://schemas.openxmlformats.org/officeDocument/2006/relationships/hyperlink" Target="https://on-stage.com/products/view/12567" TargetMode="External"/><Relationship Id="rId114" Type="http://schemas.openxmlformats.org/officeDocument/2006/relationships/hyperlink" Targe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 TargetMode="External"/><Relationship Id="rId113" Type="http://schemas.openxmlformats.org/officeDocument/2006/relationships/hyperlink" Target="https://www.amazon.com/Saramonic-3-Section-Boompole-Internal-Adjustable/dp/B0CVMYKVDQ" TargetMode="External"/><Relationship Id="rId112" Type="http://schemas.openxmlformats.org/officeDocument/2006/relationships/hyperlink" Target="http://www.aurayaudio.com/product/10465/Auray-TT_6110_BL-Desktop-Microphone-Stand-(Black)" TargetMode="External"/><Relationship Id="rId111" Type="http://schemas.openxmlformats.org/officeDocument/2006/relationships/hyperlink" Target="https://static.bhphotovideo.com/lit_files/108948.pdf" TargetMode="External"/></Relationships>
</file>

<file path=xl/worksheets/_rels/sheet2.xml.rels><?xml version="1.0" encoding="UTF-8" standalone="yes"?><Relationships xmlns="http://schemas.openxmlformats.org/package/2006/relationships"><Relationship Id="rId40" Type="http://schemas.openxmlformats.org/officeDocument/2006/relationships/hyperlink" Target="https://www.amazon.com/Lithium-Suitable-Charger-Batteries-Included/dp/B085QLCNMD/ref=sr_1_32?keywords=3.7v+battery+charger&amp;qid=1684489499&amp;sr=8-32" TargetMode="External"/><Relationship Id="rId42" Type="http://schemas.openxmlformats.org/officeDocument/2006/relationships/hyperlink" Target="https://d2211byn0pk9fi.cloudfront.net/spree/accessories/attachments/70662/8560317E3520AF9_A1104_Instruction_Manual.jpg?1533027955" TargetMode="External"/><Relationship Id="rId41" Type="http://schemas.openxmlformats.org/officeDocument/2006/relationships/hyperlink" Target="https://www.amazon.com/Anker-PowerCore-Ultra-Compact-High-Speed-Technology/dp/B01CU1EC6Y?th=1" TargetMode="External"/><Relationship Id="rId44" Type="http://schemas.openxmlformats.org/officeDocument/2006/relationships/hyperlink" Target="https://support.anker.com/s/product/a085g000004x2AmAAI/anker-535-portable-power-station-(powerhouse-512wh)" TargetMode="External"/><Relationship Id="rId43" Type="http://schemas.openxmlformats.org/officeDocument/2006/relationships/hyperlink" Target="https://www.anker.com/products/a1751?variant=41686355771542" TargetMode="External"/><Relationship Id="rId45" Type="http://schemas.openxmlformats.org/officeDocument/2006/relationships/drawing" Target="../drawings/drawing2.xml"/><Relationship Id="rId31" Type="http://schemas.openxmlformats.org/officeDocument/2006/relationships/hyperlink" Target="https://www.amazon.com/UGREEN-Adapter-Connector-Compatible-MacBook/dp/B072V9CNTK/ref=sr_1_3?dchild=1&amp;keywords=type-c+female+to+usb+cable+ugreen&amp;qid=1592375117&amp;s=electronics&amp;sr=1-3" TargetMode="External"/><Relationship Id="rId30" Type="http://schemas.openxmlformats.org/officeDocument/2006/relationships/hyperlink" Target="https://www.amazon.com/ZMI-zPower-Turbo-Power-Adapter/dp/B07D64QLQ1/" TargetMode="External"/><Relationship Id="rId33" Type="http://schemas.openxmlformats.org/officeDocument/2006/relationships/hyperlink" Target="https://www.amazon.com/AmazonBasics-Extension-Cable-Male-Female/dp/B00NH11R3I" TargetMode="External"/><Relationship Id="rId32" Type="http://schemas.openxmlformats.org/officeDocument/2006/relationships/hyperlink" Target="https://www.amazon.com/AmazonBasics-Type-C-USB-Male-Cable/dp/B01GGKYN0A" TargetMode="External"/><Relationship Id="rId35" Type="http://schemas.openxmlformats.org/officeDocument/2006/relationships/hyperlink" Target="https://www.ultrafire.com/collections/rechargeable-batteries/products/18650-3000mah-batteries" TargetMode="External"/><Relationship Id="rId34" Type="http://schemas.openxmlformats.org/officeDocument/2006/relationships/hyperlink" Targe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 TargetMode="External"/><Relationship Id="rId37" Type="http://schemas.openxmlformats.org/officeDocument/2006/relationships/hyperlink" Target="https://www.verbatim.com.hk/5-ports-travel-adapter.html" TargetMode="External"/><Relationship Id="rId36" Type="http://schemas.openxmlformats.org/officeDocument/2006/relationships/hyperlink" Target="https://www.lyreco.com/webshop/ENHK/verbatim-65686-5-ports-travel-adaptor-black-product-000000000011220733.html?context=more-result" TargetMode="External"/><Relationship Id="rId39" Type="http://schemas.openxmlformats.org/officeDocument/2006/relationships/hyperlink" Targe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 TargetMode="External"/><Relationship Id="rId38" Type="http://schemas.openxmlformats.org/officeDocument/2006/relationships/hyperlink" Target="https://www.amazon.com/UGREEN-Compatible-MacBook-Samsung-etc-6-6FT/dp/B0BPLT92QS/ref=sr_1_19?crid=3CP3XD338QLFD&amp;keywords=type-c%2Bmale%2Bto%2Bmale%2Bcable%2Bugreen&amp;qid=1693192932&amp;sprefix=type-c%2Bmale%2Bto%2Bmale%2Bcable%2Bugree%2Caps%2C306&amp;sr=8-19&amp;th=1" TargetMode="External"/><Relationship Id="rId20" Type="http://schemas.openxmlformats.org/officeDocument/2006/relationships/hyperlink" Target="https://www.yoycart.com/Product/531995345981/" TargetMode="External"/><Relationship Id="rId22" Type="http://schemas.openxmlformats.org/officeDocument/2006/relationships/hyperlink" Targe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 TargetMode="External"/><Relationship Id="rId21" Type="http://schemas.openxmlformats.org/officeDocument/2006/relationships/hyperlink" Target="https://www.gpbatteries.com/products/gp-greencell-carbon-zinc-9v" TargetMode="External"/><Relationship Id="rId24" Type="http://schemas.openxmlformats.org/officeDocument/2006/relationships/hyperlink" Target="https://www.amazon.com/AmazonBasics-USB-2-0-Cable-Male/dp/B00NH11N5A" TargetMode="External"/><Relationship Id="rId23" Type="http://schemas.openxmlformats.org/officeDocument/2006/relationships/hyperlink" Target="https://www.amazon.com/AmazonBasics-Male-Micro-Cable-Black/dp/B0711PVX6Z/ref=sr_1_3?crid=WFF7IG1SPIRN&amp;dchild=1&amp;keywords=micro+usb+cable&amp;qid=1590571402&amp;s=electronics&amp;sprefix=micro+usb%2Celectronics%2C484&amp;sr=1-3" TargetMode="External"/><Relationship Id="rId26" Type="http://schemas.openxmlformats.org/officeDocument/2006/relationships/hyperlink" Target="https://www.alibaba.com/product-detail/XH-M660-timer-switch-socket-countdown_62130425354.html" TargetMode="External"/><Relationship Id="rId25" Type="http://schemas.openxmlformats.org/officeDocument/2006/relationships/hyperlink" Target="https://item.m.jd.com/product/491965.html" TargetMode="External"/><Relationship Id="rId28" Type="http://schemas.openxmlformats.org/officeDocument/2006/relationships/hyperlink" Targe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 TargetMode="External"/><Relationship Id="rId27" Type="http://schemas.openxmlformats.org/officeDocument/2006/relationships/hyperlink" Target="https://www.amazon.com/USB-Printer-Cable-High-Speed/dp/B072JM5G42" TargetMode="External"/><Relationship Id="rId29" Type="http://schemas.openxmlformats.org/officeDocument/2006/relationships/hyperlink" Targe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 TargetMode="External"/><Relationship Id="rId11" Type="http://schemas.openxmlformats.org/officeDocument/2006/relationships/hyperlink" Targe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 TargetMode="External"/><Relationship Id="rId10" Type="http://schemas.openxmlformats.org/officeDocument/2006/relationships/hyperlink" Target="https://www.meanwell.com/Upload/PDF/LRS-350/LRS-350-SPEC.PDF" TargetMode="External"/><Relationship Id="rId13" Type="http://schemas.openxmlformats.org/officeDocument/2006/relationships/hyperlink" Target="https://www.gpbatteries.com/products/gp-greencell-carbon-zinc-9v" TargetMode="External"/><Relationship Id="rId12" Type="http://schemas.openxmlformats.org/officeDocument/2006/relationships/hyperlink" Target="https://www.amazon.com/Greencell-PP3-Zinc-Chloride-Battery/dp/B000LB3I34" TargetMode="External"/><Relationship Id="rId15" Type="http://schemas.openxmlformats.org/officeDocument/2006/relationships/hyperlink" Target="https://www.amazon.com/BEGWVDJTP-Adjustable-Temperature-Adjustment-DMD-034C/dp/B0CY4WN4TF" TargetMode="External"/><Relationship Id="rId14" Type="http://schemas.openxmlformats.org/officeDocument/2006/relationships/hyperlink" Target="https://www.amazon.com/Keyboard-DanElectro-DigiTech-Electronic-LotFancy/dp/B07234PV7Q/ref=sr_1_3?dchild=1&amp;keywords=9v+power+supply&amp;qid=1590565668&amp;sr=8-3" TargetMode="External"/><Relationship Id="rId17" Type="http://schemas.openxmlformats.org/officeDocument/2006/relationships/hyperlink" Target="https://www.amazon.com/Deleepow-9V-Capacity-Rechargeable-Batteries/dp/B0829XRLZY/ref=sr_1_6?dchild=1&amp;keywords=delipow+9v+rechargeable+battery&amp;qid=1631614574&amp;sr=8-6" TargetMode="External"/><Relationship Id="rId16" Type="http://schemas.openxmlformats.org/officeDocument/2006/relationships/hyperlink" Targe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 TargetMode="External"/><Relationship Id="rId19" Type="http://schemas.openxmlformats.org/officeDocument/2006/relationships/hyperlink" Targe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 TargetMode="External"/><Relationship Id="rId18" Type="http://schemas.openxmlformats.org/officeDocument/2006/relationships/hyperlink" Target="https://store.google.com/ca/product/ethernet_adapter_for_chromecast" TargetMode="External"/><Relationship Id="rId1" Type="http://schemas.openxmlformats.org/officeDocument/2006/relationships/hyperlink" Target="https://www.amazon.com/2-Pack-Power-Splitter-Cable-Cameras/dp/B0186Z7P76/ref=psdc_7161094011_t1_B01M7N3T54" TargetMode="External"/><Relationship Id="rId2" Type="http://schemas.openxmlformats.org/officeDocument/2006/relationships/hyperlink" Target="https://www.amazon.com/inShareplus-Mounted-Switching-Connector-Adapter/dp/B01GD4ZQRS/ref=sr_1_3?dchild=1&amp;keywords=12v+power+supply&amp;qid=1590565759&amp;sr=8-3" TargetMode="External"/><Relationship Id="rId3" Type="http://schemas.openxmlformats.org/officeDocument/2006/relationships/hyperlink" Target="https://www.aliexpress.com/i/32430458526.html" TargetMode="External"/><Relationship Id="rId4" Type="http://schemas.openxmlformats.org/officeDocument/2006/relationships/hyperlink" Target="https://www.amazon.com/SHNITPWR-Converter-Transformer-100-240V-5-5x2-5mm/dp/B07SDRDV5B/ref=sr_1_3?dchild=1&amp;keywords=dc+24v+power+adapter&amp;qid=1590565989&amp;sr=8-3" TargetMode="External"/><Relationship Id="rId9" Type="http://schemas.openxmlformats.org/officeDocument/2006/relationships/hyperlink" Targe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 TargetMode="External"/><Relationship Id="rId5" Type="http://schemas.openxmlformats.org/officeDocument/2006/relationships/hyperlink" Target="https://www.amazon.com/Mean-LRS-350-5-Power-Supply-Signs/dp/B07PDTDKRY" TargetMode="External"/><Relationship Id="rId6" Type="http://schemas.openxmlformats.org/officeDocument/2006/relationships/hyperlink" Target="https://www.meanwell.com/Upload/PDF/LRS-350/LRS-350-SPEC.PDF" TargetMode="External"/><Relationship Id="rId7" Type="http://schemas.openxmlformats.org/officeDocument/2006/relationships/hyperlink" Target="https://www.amazon.com/Mean-LRS-350-12-Switching-Power-Supply/dp/B0723C15SQ" TargetMode="External"/><Relationship Id="rId8" Type="http://schemas.openxmlformats.org/officeDocument/2006/relationships/hyperlink" Target="https://www.meanwell.com/Upload/PDF/LRS-350/LRS-350-SPEC.PDF" TargetMode="External"/></Relationships>
</file>

<file path=xl/worksheets/_rels/sheet3.xml.rels><?xml version="1.0" encoding="UTF-8" standalone="yes"?><Relationships xmlns="http://schemas.openxmlformats.org/package/2006/relationships"><Relationship Id="rId20" Type="http://schemas.openxmlformats.org/officeDocument/2006/relationships/hyperlink" Target="https://www.amazon.com/Darice-SS-DAR-97305-Party-Supplies-Silver/dp/B004GXBXOE/ref=sr_1_9?dchild=1&amp;keywords=Steel+Ruler+long&amp;qid=1590660846&amp;sr=8-9" TargetMode="External"/><Relationship Id="rId21" Type="http://schemas.openxmlformats.org/officeDocument/2006/relationships/drawing" Target="../drawings/drawing3.xml"/><Relationship Id="rId11" Type="http://schemas.openxmlformats.org/officeDocument/2006/relationships/hyperlink" Target="https://www.wacom.com/en-us/products/pen-tablets/wacom-intuos" TargetMode="External"/><Relationship Id="rId10" Type="http://schemas.openxmlformats.org/officeDocument/2006/relationships/hyperlink" Target="https://www.amazon.com/Wacom-Intuos-Medium-CTH680-Version/dp/B00EN27UC2" TargetMode="External"/><Relationship Id="rId13" Type="http://schemas.openxmlformats.org/officeDocument/2006/relationships/hyperlink" Target="https://store.neurosky.com/" TargetMode="External"/><Relationship Id="rId12" Type="http://schemas.openxmlformats.org/officeDocument/2006/relationships/hyperlink" Target="https://www.pedestalsource.com/Laminate/Pedestal/WhiteLaminatePedestal.html" TargetMode="External"/><Relationship Id="rId15" Type="http://schemas.openxmlformats.org/officeDocument/2006/relationships/hyperlink" Target="https://store.neurosky.com/" TargetMode="External"/><Relationship Id="rId14" Type="http://schemas.openxmlformats.org/officeDocument/2006/relationships/hyperlink" Target="http://support.neurosky.com/kb/general-21/product-guides-and-manuals" TargetMode="External"/><Relationship Id="rId17" Type="http://schemas.openxmlformats.org/officeDocument/2006/relationships/hyperlink" Target="https://world.taobao.com/item/620004522039.htm" TargetMode="External"/><Relationship Id="rId16" Type="http://schemas.openxmlformats.org/officeDocument/2006/relationships/hyperlink" Target="https://store.neurosky.com/pages/mindwave" TargetMode="External"/><Relationship Id="rId19" Type="http://schemas.openxmlformats.org/officeDocument/2006/relationships/hyperlink" Target="https://www.ikea.cn/cn/en/p/fixa-screwdriver-drill-li-ion-10203262/" TargetMode="External"/><Relationship Id="rId18" Type="http://schemas.openxmlformats.org/officeDocument/2006/relationships/hyperlink" Target="https://www.ikea.cn/cn/en/p/fixa-screwdriver-drill-li-ion-10203262/" TargetMode="External"/><Relationship Id="rId1" Type="http://schemas.openxmlformats.org/officeDocument/2006/relationships/hyperlink" Targe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 TargetMode="External"/><Relationship Id="rId2" Type="http://schemas.openxmlformats.org/officeDocument/2006/relationships/hyperlink" Target="https://gaming.tobii.com/tobii-eye-tracker-4c/" TargetMode="External"/><Relationship Id="rId3" Type="http://schemas.openxmlformats.org/officeDocument/2006/relationships/hyperlink" Target="https://help.tobii.com/hc/en-us/articles/115002768173-Get-started-with-Windows-Eye-Control" TargetMode="External"/><Relationship Id="rId4" Type="http://schemas.openxmlformats.org/officeDocument/2006/relationships/hyperlink" Target="https://www.walmart.com/ip/Wacom-CINTIQ-13HD-Interactive-Pen-Display-DTK1300/29200731" TargetMode="External"/><Relationship Id="rId9" Type="http://schemas.openxmlformats.org/officeDocument/2006/relationships/hyperlink" Target="http://101.wacom.com/productsupport/manual/I3_UsersManual.pdf" TargetMode="External"/><Relationship Id="rId5" Type="http://schemas.openxmlformats.org/officeDocument/2006/relationships/hyperlink" Target="https://manuals.coolblue.nl/e8/wacom-cintiq-13-hd.pdf" TargetMode="External"/><Relationship Id="rId6" Type="http://schemas.openxmlformats.org/officeDocument/2006/relationships/hyperlink" Target="https://www.wacom.com/en-in/products/pen-tablets/one-by-wacom" TargetMode="External"/><Relationship Id="rId7" Type="http://schemas.openxmlformats.org/officeDocument/2006/relationships/hyperlink" Target="https://www.wacom.com/en-es/getting-started/one-by-wacom" TargetMode="External"/><Relationship Id="rId8" Type="http://schemas.openxmlformats.org/officeDocument/2006/relationships/hyperlink" Target="https://www.amazon.com/Wacom-Intuos3-8-Inch-Pen-Tablet/dp/B00030097G" TargetMode="External"/></Relationships>
</file>

<file path=xl/worksheets/_rels/sheet4.xml.rels><?xml version="1.0" encoding="UTF-8" standalone="yes"?><Relationships xmlns="http://schemas.openxmlformats.org/package/2006/relationships"><Relationship Id="rId190" Type="http://schemas.openxmlformats.org/officeDocument/2006/relationships/hyperlink" Target="https://docs.arduino.cc/hardware/mega-2560/" TargetMode="External"/><Relationship Id="rId194" Type="http://schemas.openxmlformats.org/officeDocument/2006/relationships/hyperlink" Target="https://wiki.dfrobot.com/Gravity_BNO055_+_BMP280%20intelligent_10DOF_AHRS_SKU_SEN0253" TargetMode="External"/><Relationship Id="rId193" Type="http://schemas.openxmlformats.org/officeDocument/2006/relationships/hyperlink" Target="https://www.dfrobot.com/product-1793.html" TargetMode="External"/><Relationship Id="rId192" Type="http://schemas.openxmlformats.org/officeDocument/2006/relationships/hyperlink" Target="http://www.farnell.com/datasheets/1685581.pdf" TargetMode="External"/><Relationship Id="rId191" Type="http://schemas.openxmlformats.org/officeDocument/2006/relationships/hyperlink" Target="https://store.arduino.cc/usa/arduino-micro" TargetMode="External"/><Relationship Id="rId187" Type="http://schemas.openxmlformats.org/officeDocument/2006/relationships/hyperlink" Target="https://store.arduino.cc/usa/arduino-mkr1000" TargetMode="External"/><Relationship Id="rId186" Type="http://schemas.openxmlformats.org/officeDocument/2006/relationships/hyperlink" Target="https://docs.arduino.cc/retired/boards/arduino-101-619/" TargetMode="External"/><Relationship Id="rId185" Type="http://schemas.openxmlformats.org/officeDocument/2006/relationships/hyperlink" Target="https://www.dfrobot.com/product-1445.html" TargetMode="External"/><Relationship Id="rId184" Type="http://schemas.openxmlformats.org/officeDocument/2006/relationships/hyperlink" Target="https://github.com/SeeedDocument/Gear-Stepper-Motor-Driver-Pack/raw/master/res/Stepper%20Motor%20Driver.rar" TargetMode="External"/><Relationship Id="rId189" Type="http://schemas.openxmlformats.org/officeDocument/2006/relationships/hyperlink" Target="https://www.dfrobot.com/product-655.html?srsltid=AfmBOoriQSbe93Mpwgqer3kIrRT_IwTlkvNcPDa3OhqLLYu4T9mNg_D8" TargetMode="External"/><Relationship Id="rId188" Type="http://schemas.openxmlformats.org/officeDocument/2006/relationships/hyperlink" Target="https://store.arduino.cc/usa/arduino-mkr1000" TargetMode="External"/><Relationship Id="rId183" Type="http://schemas.openxmlformats.org/officeDocument/2006/relationships/hyperlink" Target="https://www.seeedstudio.com/Gear-Stepper-Motor-Driver-Pack-p-3200.html" TargetMode="External"/><Relationship Id="rId182" Type="http://schemas.openxmlformats.org/officeDocument/2006/relationships/hyperlink" Target="https://www.tsukasa-d.co.jp/en/data_download/english_catalogue.pdf" TargetMode="External"/><Relationship Id="rId181" Type="http://schemas.openxmlformats.org/officeDocument/2006/relationships/hyperlink" Target="https://www.seeedstudio.com/Gear-reduction-motor-p12-6V-60RPM-p-236.html" TargetMode="External"/><Relationship Id="rId180" Type="http://schemas.openxmlformats.org/officeDocument/2006/relationships/hyperlink" Target="http://wiki.seeedstudio.com/Grove-Gas_Sensor-MQ2/" TargetMode="External"/><Relationship Id="rId176" Type="http://schemas.openxmlformats.org/officeDocument/2006/relationships/hyperlink" Target="http://wiki.seeedstudio.com/Grove-GPS/" TargetMode="External"/><Relationship Id="rId297" Type="http://schemas.openxmlformats.org/officeDocument/2006/relationships/hyperlink" Target="https://www.amazon.com/SunFounder-Mifare-Reader-Arduino-Raspberry/dp/B07KGBJ9VG" TargetMode="External"/><Relationship Id="rId175" Type="http://schemas.openxmlformats.org/officeDocument/2006/relationships/hyperlink" Target="https://www.seeedstudio.com/Grove-GPS-p-959.html" TargetMode="External"/><Relationship Id="rId296" Type="http://schemas.openxmlformats.org/officeDocument/2006/relationships/hyperlink" Target="https://seeeddoc.github.io/Grove-Q_Touch_Sensor/" TargetMode="External"/><Relationship Id="rId174" Type="http://schemas.openxmlformats.org/officeDocument/2006/relationships/hyperlink" Target="https://learn.adafruit.com/adafruit-flora-bluefruit-le/overview" TargetMode="External"/><Relationship Id="rId295" Type="http://schemas.openxmlformats.org/officeDocument/2006/relationships/hyperlink" Target="https://www.dfrobot.com/wiki/index.php/Prototyping_Shield_For_Arduino" TargetMode="External"/><Relationship Id="rId173" Type="http://schemas.openxmlformats.org/officeDocument/2006/relationships/hyperlink" Target="https://www.adafruit.com/product/2487" TargetMode="External"/><Relationship Id="rId294" Type="http://schemas.openxmlformats.org/officeDocument/2006/relationships/hyperlink" Target="https://www.dfrobot.com/product-55.html" TargetMode="External"/><Relationship Id="rId179" Type="http://schemas.openxmlformats.org/officeDocument/2006/relationships/hyperlink" Target="https://www.seeedstudio.com/Grove-Gas-Sensor%28MQ2%29-p-937.html" TargetMode="External"/><Relationship Id="rId178" Type="http://schemas.openxmlformats.org/officeDocument/2006/relationships/hyperlink" Target="http://wiki.seeedstudio.com/Grove-GSR_Sensor/" TargetMode="External"/><Relationship Id="rId299" Type="http://schemas.openxmlformats.org/officeDocument/2006/relationships/hyperlink" Target="https://www.seeedstudio.com/Rainbowduino-LED-driver-platform-Atmega-328-p-371.html" TargetMode="External"/><Relationship Id="rId177" Type="http://schemas.openxmlformats.org/officeDocument/2006/relationships/hyperlink" Target="https://www.seeedstudio.com/Grove-GSR-sensor-p-1614.html" TargetMode="External"/><Relationship Id="rId298" Type="http://schemas.openxmlformats.org/officeDocument/2006/relationships/hyperlink" Target="https://lastminuteengineers.com/how-rfid-works-rc522-arduino-tutorial/" TargetMode="External"/><Relationship Id="rId198" Type="http://schemas.openxmlformats.org/officeDocument/2006/relationships/hyperlink" Target="https://web.archive.org/web/20180125193012/http://wiki.seeed.cc:80/Grove-I2C_Color_Sensor/" TargetMode="External"/><Relationship Id="rId197" Type="http://schemas.openxmlformats.org/officeDocument/2006/relationships/hyperlink" Target="https://web.archive.org/web/20180130124809/https://www.seeedstudio.com/grove-i2c-color-sensor-p-854.html" TargetMode="External"/><Relationship Id="rId196" Type="http://schemas.openxmlformats.org/officeDocument/2006/relationships/hyperlink" Target="http://wiki.seeedstudio.com/GrovePi_Plus/" TargetMode="External"/><Relationship Id="rId195" Type="http://schemas.openxmlformats.org/officeDocument/2006/relationships/hyperlink" Target="https://www.seeedstudio.com/GrovePi-p-2241.html" TargetMode="External"/><Relationship Id="rId199" Type="http://schemas.openxmlformats.org/officeDocument/2006/relationships/hyperlink" Target="https://www.seeedstudio.com/Grove-I2C-Motor-Driver-p-907.html" TargetMode="External"/><Relationship Id="rId150" Type="http://schemas.openxmlformats.org/officeDocument/2006/relationships/hyperlink" Target="http://image.dfrobot.com/image/data/DFR0065/DFR0065_schematics.pdf" TargetMode="External"/><Relationship Id="rId271" Type="http://schemas.openxmlformats.org/officeDocument/2006/relationships/hyperlink" Target="https://www.seeedstudio.com/Grove-Nunchuck-p-1474.html" TargetMode="External"/><Relationship Id="rId392" Type="http://schemas.openxmlformats.org/officeDocument/2006/relationships/hyperlink" Target="https://www.dfrobot.com/index.php?route=product/product&amp;product_id=1031&amp;search=weight&amp;description=true" TargetMode="External"/><Relationship Id="rId270" Type="http://schemas.openxmlformats.org/officeDocument/2006/relationships/hyperlink" Target="https://www.youtube.com/watch?v=DrHVFsckTjA" TargetMode="External"/><Relationship Id="rId391" Type="http://schemas.openxmlformats.org/officeDocument/2006/relationships/hyperlink" Target="https://www.dfrobot.com/wiki/index.php/Waterproof_DS18B20_Digital_Temperature_Sensor_(SKU:DFR0198)" TargetMode="External"/><Relationship Id="rId390" Type="http://schemas.openxmlformats.org/officeDocument/2006/relationships/hyperlink" Target="https://www.dfrobot.com/product-1354.html" TargetMode="External"/><Relationship Id="rId1" Type="http://schemas.openxmlformats.org/officeDocument/2006/relationships/hyperlink" Target="https://www.seeedstudio.com/Grove-125KHz-RFID-Reader-p-1008.html" TargetMode="External"/><Relationship Id="rId2" Type="http://schemas.openxmlformats.org/officeDocument/2006/relationships/hyperlink" Target="http://wiki.seeedstudio.com/Grove-125KHz_RFID_Reader/" TargetMode="External"/><Relationship Id="rId3" Type="http://schemas.openxmlformats.org/officeDocument/2006/relationships/hyperlink" Target="https://www.dfrobot.com/product-992.html" TargetMode="External"/><Relationship Id="rId149" Type="http://schemas.openxmlformats.org/officeDocument/2006/relationships/hyperlink" Target="https://www.dfrobot.com/product-147.html" TargetMode="External"/><Relationship Id="rId4" Type="http://schemas.openxmlformats.org/officeDocument/2006/relationships/hyperlink" Target="https://www.dfrobot.com/wiki/index.php/16A_Relay_Module(SKU:DFR0251)" TargetMode="External"/><Relationship Id="rId148" Type="http://schemas.openxmlformats.org/officeDocument/2006/relationships/hyperlink" Target="https://www.adafruit.com/product/1071" TargetMode="External"/><Relationship Id="rId269" Type="http://schemas.openxmlformats.org/officeDocument/2006/relationships/hyperlink" Target="https://www.novalia.co.uk/product/printed-touch-creator-kit/" TargetMode="External"/><Relationship Id="rId9" Type="http://schemas.openxmlformats.org/officeDocument/2006/relationships/hyperlink" Target="https://www.seeedstudio.com/Grove-3-Axis-Analog-Accelerometer-p-1086.html" TargetMode="External"/><Relationship Id="rId143" Type="http://schemas.openxmlformats.org/officeDocument/2006/relationships/hyperlink" Target="https://www.digikey.hk/products/en?keywords=FSR%20400%20short" TargetMode="External"/><Relationship Id="rId264" Type="http://schemas.openxmlformats.org/officeDocument/2006/relationships/hyperlink" Target="http://wiki.seeedstudio.com/Grove_NFC_Tag/" TargetMode="External"/><Relationship Id="rId385" Type="http://schemas.openxmlformats.org/officeDocument/2006/relationships/hyperlink" Target="http://wiki.seeedstudio.com/Grove-Vibration_Motor/" TargetMode="External"/><Relationship Id="rId142" Type="http://schemas.openxmlformats.org/officeDocument/2006/relationships/hyperlink" Target="https://cdn2.hubspot.net/hubfs/3899023/Interlinkelectronics%20November2017/Docs/Datasheet_FSR.pdf" TargetMode="External"/><Relationship Id="rId263" Type="http://schemas.openxmlformats.org/officeDocument/2006/relationships/hyperlink" Target="https://www.seeedstudio.com/Grove-NFC-Tag-p-1866.html" TargetMode="External"/><Relationship Id="rId384" Type="http://schemas.openxmlformats.org/officeDocument/2006/relationships/hyperlink" Target="https://www.seeedstudio.com/Grove-Vibration-Motor-p-839.html" TargetMode="External"/><Relationship Id="rId141" Type="http://schemas.openxmlformats.org/officeDocument/2006/relationships/hyperlink" Target="https://www.digikey.hk/en/products/detail/interlink-electronics/30-49649/2476465" TargetMode="External"/><Relationship Id="rId262" Type="http://schemas.openxmlformats.org/officeDocument/2006/relationships/hyperlink" Target="https://www.dfrobot.com/wiki/index.php/NFC_Module_for_Arduino_(SKU:DFR0231)" TargetMode="External"/><Relationship Id="rId383" Type="http://schemas.openxmlformats.org/officeDocument/2006/relationships/hyperlink" Target="https://www.youtube.com/watch?feature=player_detailpage&amp;v=5avUvKLEiLs" TargetMode="External"/><Relationship Id="rId140" Type="http://schemas.openxmlformats.org/officeDocument/2006/relationships/hyperlink" Target="https://store.jacobshall.org/products/flora-wearable-electronic-platform-arduino-compatible-v2" TargetMode="External"/><Relationship Id="rId261" Type="http://schemas.openxmlformats.org/officeDocument/2006/relationships/hyperlink" Target="https://www.dfrobot.com/product-892.html" TargetMode="External"/><Relationship Id="rId382" Type="http://schemas.openxmlformats.org/officeDocument/2006/relationships/hyperlink" Target="https://www.adafruit.com/product/1201" TargetMode="External"/><Relationship Id="rId5" Type="http://schemas.openxmlformats.org/officeDocument/2006/relationships/hyperlink" Target="https://www.seeedstudio.com/Grove-2-Coil-Latching-Relay-p-1446.html" TargetMode="External"/><Relationship Id="rId147" Type="http://schemas.openxmlformats.org/officeDocument/2006/relationships/hyperlink" Target="https://cdn2.hubspot.net/hubfs/3899023/Interlinkelectronics%20November2017/Docs/Datasheet_FSR.pdf" TargetMode="External"/><Relationship Id="rId268" Type="http://schemas.openxmlformats.org/officeDocument/2006/relationships/hyperlink" Target="https://learn.adafruit.com/adafruit-neopixel-uberguide" TargetMode="External"/><Relationship Id="rId389" Type="http://schemas.openxmlformats.org/officeDocument/2006/relationships/hyperlink" Target="https://cdn-shop.adafruit.com/datasheets/DS18B20.pdf" TargetMode="External"/><Relationship Id="rId6" Type="http://schemas.openxmlformats.org/officeDocument/2006/relationships/hyperlink" Target="http://wiki.seeedstudio.com/Grove-2-Coil_Latching_Relay/" TargetMode="External"/><Relationship Id="rId146" Type="http://schemas.openxmlformats.org/officeDocument/2006/relationships/hyperlink" Target="https://www.adafruit.com/product/1075" TargetMode="External"/><Relationship Id="rId267" Type="http://schemas.openxmlformats.org/officeDocument/2006/relationships/hyperlink" Target="https://www.adafruit.com/product/2868" TargetMode="External"/><Relationship Id="rId388" Type="http://schemas.openxmlformats.org/officeDocument/2006/relationships/hyperlink" Target="https://www.adafruit.com/product/381" TargetMode="External"/><Relationship Id="rId7" Type="http://schemas.openxmlformats.org/officeDocument/2006/relationships/hyperlink" Target="https://www.seeedstudio.com/2-8-TFT-Touch-Shield-V2-0.html" TargetMode="External"/><Relationship Id="rId145" Type="http://schemas.openxmlformats.org/officeDocument/2006/relationships/hyperlink" Target="https://cdn2.hubspot.net/hubfs/3899023/Interlinkelectronics%20November2017/Docs/Datasheet_FSR.pdf" TargetMode="External"/><Relationship Id="rId266" Type="http://schemas.openxmlformats.org/officeDocument/2006/relationships/hyperlink" Target="https://learn.adafruit.com/adafruit-neopixel-uberguide/downloads" TargetMode="External"/><Relationship Id="rId387" Type="http://schemas.openxmlformats.org/officeDocument/2006/relationships/hyperlink" Target="http://wiki.seeedstudio.com/Grove-Water_Sensor/" TargetMode="External"/><Relationship Id="rId8" Type="http://schemas.openxmlformats.org/officeDocument/2006/relationships/hyperlink" Target="https://wiki.seeedstudio.com/2.8inch_TFT_Touch_Shield_v2.0/" TargetMode="External"/><Relationship Id="rId144" Type="http://schemas.openxmlformats.org/officeDocument/2006/relationships/hyperlink" Target="https://cdn2.hubspot.net/hubfs/3899023/Interlinkelectronics%20November2017/Docs/Datasheet_FSR.pdf" TargetMode="External"/><Relationship Id="rId265" Type="http://schemas.openxmlformats.org/officeDocument/2006/relationships/hyperlink" Target="https://www.adafruit.com/product/1463" TargetMode="External"/><Relationship Id="rId386" Type="http://schemas.openxmlformats.org/officeDocument/2006/relationships/hyperlink" Target="https://www.seeedstudio.com/Grove-Water-Sensor-p-748.html" TargetMode="External"/><Relationship Id="rId260" Type="http://schemas.openxmlformats.org/officeDocument/2006/relationships/hyperlink" Target="http://wiki.seeedstudio.com/Grove-Moisture_Sensor/" TargetMode="External"/><Relationship Id="rId381" Type="http://schemas.openxmlformats.org/officeDocument/2006/relationships/hyperlink" Target="https://www.mouser.com/ds/2/813/HCSR04-1022824.pdf" TargetMode="External"/><Relationship Id="rId380" Type="http://schemas.openxmlformats.org/officeDocument/2006/relationships/hyperlink" Target="https://www.adafruit.com/product/3942" TargetMode="External"/><Relationship Id="rId139" Type="http://schemas.openxmlformats.org/officeDocument/2006/relationships/hyperlink" Target="https://www.adafruit.com/product/2020" TargetMode="External"/><Relationship Id="rId138" Type="http://schemas.openxmlformats.org/officeDocument/2006/relationships/hyperlink" Target="https://www.dfrobot.com/product-1028.html" TargetMode="External"/><Relationship Id="rId259" Type="http://schemas.openxmlformats.org/officeDocument/2006/relationships/hyperlink" Target="https://www.seeedstudio.com/Grove-Moisture-Sensor-p-955.html" TargetMode="External"/><Relationship Id="rId137" Type="http://schemas.openxmlformats.org/officeDocument/2006/relationships/hyperlink" Target="https://www.dfrobot.com/wiki/index.php/DFRduino_Ethernet_Shield_(SKU:DFR0125)" TargetMode="External"/><Relationship Id="rId258" Type="http://schemas.openxmlformats.org/officeDocument/2006/relationships/hyperlink" Target="https://www.aliexpress.us/item/2255799886427216.html" TargetMode="External"/><Relationship Id="rId379" Type="http://schemas.openxmlformats.org/officeDocument/2006/relationships/hyperlink" Target="https://wiki.seeedstudio.com/Grove-Ultrasonic_Ranger/" TargetMode="External"/><Relationship Id="rId132" Type="http://schemas.openxmlformats.org/officeDocument/2006/relationships/hyperlink" Target="https://www.seeedstudio.com/Energy-Shield-p-1373.html" TargetMode="External"/><Relationship Id="rId253" Type="http://schemas.openxmlformats.org/officeDocument/2006/relationships/hyperlink" Target="https://github.com/sparkfun/MP3_Player_Shield/tree/V_1.5" TargetMode="External"/><Relationship Id="rId374" Type="http://schemas.openxmlformats.org/officeDocument/2006/relationships/hyperlink" Target="https://www.seeedstudio.com/Grove-Touch-Sensor-p-747.html" TargetMode="External"/><Relationship Id="rId131" Type="http://schemas.openxmlformats.org/officeDocument/2006/relationships/hyperlink" Target="http://wiki.seeedstudio.com/Grove-Encoder/" TargetMode="External"/><Relationship Id="rId252" Type="http://schemas.openxmlformats.org/officeDocument/2006/relationships/hyperlink" Target="https://www.sparkfun.com/products/12660" TargetMode="External"/><Relationship Id="rId373" Type="http://schemas.openxmlformats.org/officeDocument/2006/relationships/hyperlink" Target="http://wiki.seeedstudio.com/Grove-Thumb_Joystick/" TargetMode="External"/><Relationship Id="rId130" Type="http://schemas.openxmlformats.org/officeDocument/2006/relationships/hyperlink" Target="https://web.archive.org/web/20170919123802/https://www.seeedstudio.com/Grove-Encoder-p-1352.html" TargetMode="External"/><Relationship Id="rId251" Type="http://schemas.openxmlformats.org/officeDocument/2006/relationships/hyperlink" Target="http://wiki.seeedstudio.com/Grove-MOSFET/" TargetMode="External"/><Relationship Id="rId372" Type="http://schemas.openxmlformats.org/officeDocument/2006/relationships/hyperlink" Target="https://www.seeedstudio.com/Grove-Thumb-Joystick-p-935.html" TargetMode="External"/><Relationship Id="rId250" Type="http://schemas.openxmlformats.org/officeDocument/2006/relationships/hyperlink" Target="https://www.seeedstudio.com/Grove-MOSFET-p-1594.html" TargetMode="External"/><Relationship Id="rId371" Type="http://schemas.openxmlformats.org/officeDocument/2006/relationships/hyperlink" Target="http://wiki.seeedstudio.com/Grove-Temperature_Sensor_V1.2/" TargetMode="External"/><Relationship Id="rId136" Type="http://schemas.openxmlformats.org/officeDocument/2006/relationships/hyperlink" Target="https://www.dfrobot.com/product-455.html" TargetMode="External"/><Relationship Id="rId257" Type="http://schemas.openxmlformats.org/officeDocument/2006/relationships/hyperlink" Target="https://makeymakey.com/" TargetMode="External"/><Relationship Id="rId378" Type="http://schemas.openxmlformats.org/officeDocument/2006/relationships/hyperlink" Target="https://www.seeedstudio.com/Grove-Ultrasonic-Distance-Sensor.html" TargetMode="External"/><Relationship Id="rId135" Type="http://schemas.openxmlformats.org/officeDocument/2006/relationships/hyperlink" Target="https://cdn-shop.adafruit.com/product-files/3269/esp32_technical_reference_manual_en_0.pdf" TargetMode="External"/><Relationship Id="rId256" Type="http://schemas.openxmlformats.org/officeDocument/2006/relationships/hyperlink" Target="https://makeymakey.com/products/makey-makey-kit" TargetMode="External"/><Relationship Id="rId377" Type="http://schemas.openxmlformats.org/officeDocument/2006/relationships/hyperlink" Target="http://wiki.seeedstudio.com/Grove-UV_Sensor/" TargetMode="External"/><Relationship Id="rId134" Type="http://schemas.openxmlformats.org/officeDocument/2006/relationships/hyperlink" Target="https://www.adafruit.com/product/3269" TargetMode="External"/><Relationship Id="rId255" Type="http://schemas.openxmlformats.org/officeDocument/2006/relationships/hyperlink" Target="http://wiki.seeedstudio.com/Grove-Magnetic_Switch/" TargetMode="External"/><Relationship Id="rId376" Type="http://schemas.openxmlformats.org/officeDocument/2006/relationships/hyperlink" Target="https://www.seeedstudio.com/Grove-UV-Sensor-p-1540.html" TargetMode="External"/><Relationship Id="rId133" Type="http://schemas.openxmlformats.org/officeDocument/2006/relationships/hyperlink" Target="http://wiki.seeedstudio.com/Energy_Shield/" TargetMode="External"/><Relationship Id="rId254" Type="http://schemas.openxmlformats.org/officeDocument/2006/relationships/hyperlink" Target="https://www.seeedstudio.com/Grove-Magnetic-Switch-p-744.html" TargetMode="External"/><Relationship Id="rId375" Type="http://schemas.openxmlformats.org/officeDocument/2006/relationships/hyperlink" Target="http://wiki.seeedstudio.com/Grove-Touch_Sensor/" TargetMode="External"/><Relationship Id="rId172" Type="http://schemas.openxmlformats.org/officeDocument/2006/relationships/hyperlink" Target="https://learn.adafruit.com/flora-rgb-smart-pixels" TargetMode="External"/><Relationship Id="rId293" Type="http://schemas.openxmlformats.org/officeDocument/2006/relationships/hyperlink" Target="https://www.elecrow.com/prototype-shield-v30-for-arduino-mega-p-369.html" TargetMode="External"/><Relationship Id="rId171" Type="http://schemas.openxmlformats.org/officeDocument/2006/relationships/hyperlink" Target="https://www.adafruit.com/product/1559" TargetMode="External"/><Relationship Id="rId292" Type="http://schemas.openxmlformats.org/officeDocument/2006/relationships/hyperlink" Target="https://www.dfrobot.com/wiki/index.php/Terminal_sensor_adapter_V2_SKU:DFR0055" TargetMode="External"/><Relationship Id="rId170" Type="http://schemas.openxmlformats.org/officeDocument/2006/relationships/hyperlink" Target="https://learn.adafruit.com/adafruit-neopixel-uberguide" TargetMode="External"/><Relationship Id="rId291" Type="http://schemas.openxmlformats.org/officeDocument/2006/relationships/hyperlink" Target="https://www.dfrobot.com/product-203.html" TargetMode="External"/><Relationship Id="rId290" Type="http://schemas.openxmlformats.org/officeDocument/2006/relationships/hyperlink" Target="https://www.sparkfun.com/datasheets/Sensors/Flex/MSI-techman.pdf" TargetMode="External"/><Relationship Id="rId165" Type="http://schemas.openxmlformats.org/officeDocument/2006/relationships/hyperlink" Target="https://www.tekscan.com/products-solutions/force-sensors/a401" TargetMode="External"/><Relationship Id="rId286" Type="http://schemas.openxmlformats.org/officeDocument/2006/relationships/hyperlink" Target="https://www.instructables.com/LDR-Sensor-Module-Users-Manual-V10/" TargetMode="External"/><Relationship Id="rId164" Type="http://schemas.openxmlformats.org/officeDocument/2006/relationships/hyperlink" Target="https://www.tekscan.com/sites/default/files/resources/FLX-A301-F-Redesign_1.pdf" TargetMode="External"/><Relationship Id="rId285" Type="http://schemas.openxmlformats.org/officeDocument/2006/relationships/hyperlink" Targe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 TargetMode="External"/><Relationship Id="rId163" Type="http://schemas.openxmlformats.org/officeDocument/2006/relationships/hyperlink" Target="https://www.tekscan.com/products-solutions/force-sensors/a301?tab=related-electronics" TargetMode="External"/><Relationship Id="rId284" Type="http://schemas.openxmlformats.org/officeDocument/2006/relationships/hyperlink" Target="https://youtu.be/fL1g-vKtyAM" TargetMode="External"/><Relationship Id="rId162" Type="http://schemas.openxmlformats.org/officeDocument/2006/relationships/hyperlink" Target="https://www.tekscan.com/sites/default/files/resources/FLX-A201-F%20-%20Redesign_0.pdf" TargetMode="External"/><Relationship Id="rId283" Type="http://schemas.openxmlformats.org/officeDocument/2006/relationships/hyperlink" Target="https://www.adafruit.com/product/2461" TargetMode="External"/><Relationship Id="rId169" Type="http://schemas.openxmlformats.org/officeDocument/2006/relationships/hyperlink" Target="https://www.adafruit.com/product/2294" TargetMode="External"/><Relationship Id="rId168" Type="http://schemas.openxmlformats.org/officeDocument/2006/relationships/hyperlink" Target="https://learn.adafruit.com/adafruit-neopixel-uberguide" TargetMode="External"/><Relationship Id="rId289" Type="http://schemas.openxmlformats.org/officeDocument/2006/relationships/hyperlink" Target="https://www.sparkfun.com/products/9196" TargetMode="External"/><Relationship Id="rId167" Type="http://schemas.openxmlformats.org/officeDocument/2006/relationships/hyperlink" Target="https://www.adafruit.com/product/2612" TargetMode="External"/><Relationship Id="rId288" Type="http://schemas.openxmlformats.org/officeDocument/2006/relationships/hyperlink" Target="https://wiki.dfrobot.com/Analog_Piezo_Disk_Vibration_Sensor__SKU_DFR0052_" TargetMode="External"/><Relationship Id="rId166" Type="http://schemas.openxmlformats.org/officeDocument/2006/relationships/hyperlink" Target="https://www.tekscan.com/sites/default/files/resources/FLX-A401-F-%20Redesign.pdf" TargetMode="External"/><Relationship Id="rId287" Type="http://schemas.openxmlformats.org/officeDocument/2006/relationships/hyperlink" Target="http://www.dfrobot.com/index.php?route=product/product&amp;product_id=399&amp;search=piezo+disk&amp;description=true" TargetMode="External"/><Relationship Id="rId161" Type="http://schemas.openxmlformats.org/officeDocument/2006/relationships/hyperlink" Target="https://www.tekscan.com/products-solutions/force-sensors/a201" TargetMode="External"/><Relationship Id="rId282" Type="http://schemas.openxmlformats.org/officeDocument/2006/relationships/hyperlink" Target="https://docs.particle.io/datasheets/wi-fi/photon-datasheet/" TargetMode="External"/><Relationship Id="rId160" Type="http://schemas.openxmlformats.org/officeDocument/2006/relationships/hyperlink" Target="https://learn.sparkfun.com/tutorials/flex-sensor-hookup-guide?_ga=2.113263621.360051475.1597649926-1900761621.1597649926" TargetMode="External"/><Relationship Id="rId281" Type="http://schemas.openxmlformats.org/officeDocument/2006/relationships/hyperlink" Target="https://www.dfrobot.com/product-1324.html" TargetMode="External"/><Relationship Id="rId280" Type="http://schemas.openxmlformats.org/officeDocument/2006/relationships/hyperlink" Target="http://wiki.seeedstudio.com/Grove-PIR_Motion_Sensor/" TargetMode="External"/><Relationship Id="rId159" Type="http://schemas.openxmlformats.org/officeDocument/2006/relationships/hyperlink" Target="https://www.dfrobot.com/product-462.html" TargetMode="External"/><Relationship Id="rId154" Type="http://schemas.openxmlformats.org/officeDocument/2006/relationships/hyperlink" Target="http://wiki.seeedstudio.com/Grove-Fingerprint_Sensor/" TargetMode="External"/><Relationship Id="rId275" Type="http://schemas.openxmlformats.org/officeDocument/2006/relationships/hyperlink" Target="https://www.seeedstudio.com/Grove-OLED-Display-1.12%22-p-824.html" TargetMode="External"/><Relationship Id="rId396" Type="http://schemas.openxmlformats.org/officeDocument/2006/relationships/hyperlink" Target="https://www.dfrobot.com/product-91.html" TargetMode="External"/><Relationship Id="rId153" Type="http://schemas.openxmlformats.org/officeDocument/2006/relationships/hyperlink" Target="https://www.seeedstudio.com/Grove-Fingerprint-Sensor-p-1424.html" TargetMode="External"/><Relationship Id="rId274" Type="http://schemas.openxmlformats.org/officeDocument/2006/relationships/hyperlink" Target="http://wiki.seeedstudio.com/Grove-OLED_Display_0.96inch/" TargetMode="External"/><Relationship Id="rId395" Type="http://schemas.openxmlformats.org/officeDocument/2006/relationships/hyperlink" Target="https://docs.arduino.cc/retired/getting-started-guides/ArduinoWiFiShield/" TargetMode="External"/><Relationship Id="rId152" Type="http://schemas.openxmlformats.org/officeDocument/2006/relationships/hyperlink" Target="https://learn.adafruit.com/led-art-with-fadecandy/downloads" TargetMode="External"/><Relationship Id="rId273" Type="http://schemas.openxmlformats.org/officeDocument/2006/relationships/hyperlink" Target="https://www.seeedstudio.com/Grove-OLED-Display-0.96%22-p-781.html" TargetMode="External"/><Relationship Id="rId394" Type="http://schemas.openxmlformats.org/officeDocument/2006/relationships/hyperlink" Target="https://www.digikey.com/en/products/detail/arduino/A000058/3641990" TargetMode="External"/><Relationship Id="rId151" Type="http://schemas.openxmlformats.org/officeDocument/2006/relationships/hyperlink" Target="https://www.adafruit.com/product/1689" TargetMode="External"/><Relationship Id="rId272" Type="http://schemas.openxmlformats.org/officeDocument/2006/relationships/hyperlink" Target="http://wiki.seeedstudio.com/Grove-NunChuck/" TargetMode="External"/><Relationship Id="rId393" Type="http://schemas.openxmlformats.org/officeDocument/2006/relationships/hyperlink" Target="https://www.dfrobot.com/wiki/index.php/Weight_Sensor_Module_SKU:SEN0160" TargetMode="External"/><Relationship Id="rId158" Type="http://schemas.openxmlformats.org/officeDocument/2006/relationships/hyperlink" Target="https://learn.sparkfun.com/tutorials/flex-sensor-hookup-guide" TargetMode="External"/><Relationship Id="rId279" Type="http://schemas.openxmlformats.org/officeDocument/2006/relationships/hyperlink" Target="https://www.seeedstudio.com/Grove-PIR-Motion-Sensor-p-802.html" TargetMode="External"/><Relationship Id="rId157" Type="http://schemas.openxmlformats.org/officeDocument/2006/relationships/hyperlink" Target="https://www.sparkfun.com/products/10264" TargetMode="External"/><Relationship Id="rId278" Type="http://schemas.openxmlformats.org/officeDocument/2006/relationships/hyperlink" Target="https://learn.adafruit.com/16-channel-pwm-servo-driver/downloads" TargetMode="External"/><Relationship Id="rId399" Type="http://schemas.openxmlformats.org/officeDocument/2006/relationships/hyperlink" Target="http://wiki.seeedstudio.com/Wio_Link/" TargetMode="External"/><Relationship Id="rId156" Type="http://schemas.openxmlformats.org/officeDocument/2006/relationships/hyperlink" Target="https://docs.platformio.org/en/latest/boards/espressif32/firebeetle32.html" TargetMode="External"/><Relationship Id="rId277" Type="http://schemas.openxmlformats.org/officeDocument/2006/relationships/hyperlink" Target="https://www.adafruit.com/product/815" TargetMode="External"/><Relationship Id="rId398" Type="http://schemas.openxmlformats.org/officeDocument/2006/relationships/hyperlink" Target="https://www.seeedstudio.com/Wio-Link-p-2604.html" TargetMode="External"/><Relationship Id="rId155" Type="http://schemas.openxmlformats.org/officeDocument/2006/relationships/hyperlink" Target="https://www.dfrobot.com/product-1590.html?search=ESP32%20FireBeetle&amp;description=true" TargetMode="External"/><Relationship Id="rId276" Type="http://schemas.openxmlformats.org/officeDocument/2006/relationships/hyperlink" Target="http://wiki.seeedstudio.com/Grove-OLED_Display_1.12inch/" TargetMode="External"/><Relationship Id="rId397" Type="http://schemas.openxmlformats.org/officeDocument/2006/relationships/hyperlink" Target="https://www.dfrobot.com/wiki/index.php/WiiChuck_Adapter_(SKU:_DFR0062)" TargetMode="External"/><Relationship Id="rId40" Type="http://schemas.openxmlformats.org/officeDocument/2006/relationships/hyperlink" Target="https://www.dfrobot.com/wiki/index.php/Analog_ORP_Meter(SKU:SEN0165)" TargetMode="External"/><Relationship Id="rId42" Type="http://schemas.openxmlformats.org/officeDocument/2006/relationships/hyperlink" Target="https://wiki.keyestudio.com/Ks0272_keyestudio_Analog_Piezoelectric_Ceramic_Vibration_Sensor" TargetMode="External"/><Relationship Id="rId41" Type="http://schemas.openxmlformats.org/officeDocument/2006/relationships/hyperlink" Target="https://www.cytron.io/p-analog-piezoelectric-ceramic-vibration-module" TargetMode="External"/><Relationship Id="rId44" Type="http://schemas.openxmlformats.org/officeDocument/2006/relationships/hyperlink" Target="https://www.dfrobot.com/wiki/index.php/Analog_Sound_Sensor_SKU:_DFR0034" TargetMode="External"/><Relationship Id="rId43" Type="http://schemas.openxmlformats.org/officeDocument/2006/relationships/hyperlink" Target="https://www.dfrobot.com/index.php?route=product/product&amp;product_id=83&amp;search=dfr0034&amp;description=true" TargetMode="External"/><Relationship Id="rId46" Type="http://schemas.openxmlformats.org/officeDocument/2006/relationships/hyperlink" Target="https://www.dfrobot.com/wiki/index.php/PH_meter(SKU:_SEN0161)" TargetMode="External"/><Relationship Id="rId45" Type="http://schemas.openxmlformats.org/officeDocument/2006/relationships/hyperlink" Target="https://www.dfrobot.com/product-1025.html" TargetMode="External"/><Relationship Id="rId48" Type="http://schemas.openxmlformats.org/officeDocument/2006/relationships/hyperlink" Target="https://www.arduino.cc/en/Guide/MKRGSM1400" TargetMode="External"/><Relationship Id="rId47" Type="http://schemas.openxmlformats.org/officeDocument/2006/relationships/hyperlink" Target="https://www.dfrobot.com/product-1923.html" TargetMode="External"/><Relationship Id="rId49" Type="http://schemas.openxmlformats.org/officeDocument/2006/relationships/hyperlink" Target="https://store.arduino.cc/usa/nano-33-iot-with-headers" TargetMode="External"/><Relationship Id="rId31" Type="http://schemas.openxmlformats.org/officeDocument/2006/relationships/hyperlink" Target="https://www.mouser.com/Search/Refine.aspx?Keyword=ASDX+Amplified+Board+Mount+Pressure+Sensor" TargetMode="External"/><Relationship Id="rId30" Type="http://schemas.openxmlformats.org/officeDocument/2006/relationships/hyperlink" Target="https://www.dfrobot.com/wiki/index.php/APC220_Radio_Data_Module(SKU:TEL0005)" TargetMode="External"/><Relationship Id="rId33" Type="http://schemas.openxmlformats.org/officeDocument/2006/relationships/hyperlink" Target="https://www.adafruit.com/product/2472" TargetMode="External"/><Relationship Id="rId32" Type="http://schemas.openxmlformats.org/officeDocument/2006/relationships/hyperlink" Target="https://www.mouser.com/datasheet/2/187/hwscs05862_1-2270787.pdf" TargetMode="External"/><Relationship Id="rId35" Type="http://schemas.openxmlformats.org/officeDocument/2006/relationships/hyperlink" Target="https://www.seeedstudio.com/Grove-Air-quality-sensor-p-1065.html" TargetMode="External"/><Relationship Id="rId34" Type="http://schemas.openxmlformats.org/officeDocument/2006/relationships/hyperlink" Target="https://learn.adafruit.com/adafruit-bno055-absolute-orientation-sensor/downloads" TargetMode="External"/><Relationship Id="rId37" Type="http://schemas.openxmlformats.org/officeDocument/2006/relationships/hyperlink" Target="https://www.makerlab-electronics.com/product/analog-electrical-conductivity-sensor-meter/" TargetMode="External"/><Relationship Id="rId36" Type="http://schemas.openxmlformats.org/officeDocument/2006/relationships/hyperlink" Target="https://seeeddoc.github.io/Grove-Air_Quality_Sensor/" TargetMode="External"/><Relationship Id="rId39" Type="http://schemas.openxmlformats.org/officeDocument/2006/relationships/hyperlink" Target="https://www.dfrobot.com/product-1071.html" TargetMode="External"/><Relationship Id="rId38" Type="http://schemas.openxmlformats.org/officeDocument/2006/relationships/hyperlink" Target="https://www.dfrobot.com/wiki/index.php/Analog_EC_Meter_SKU:DFR0300" TargetMode="External"/><Relationship Id="rId20" Type="http://schemas.openxmlformats.org/officeDocument/2006/relationships/hyperlink" Target="http://wiki.seeedstudio.com/Grove-433MHz_Simple_RF_Link_Kit/" TargetMode="External"/><Relationship Id="rId22" Type="http://schemas.openxmlformats.org/officeDocument/2006/relationships/hyperlink" Target="https://www.seeedstudio.com/document/HLM1230.pdf" TargetMode="External"/><Relationship Id="rId21" Type="http://schemas.openxmlformats.org/officeDocument/2006/relationships/hyperlink" Target="https://www.seeedstudio.com/5mW-Laser-Module-emitter-Red-Line-p-123.html" TargetMode="External"/><Relationship Id="rId24" Type="http://schemas.openxmlformats.org/officeDocument/2006/relationships/hyperlink" Target="http://wiki.seeedstudio.com/Grove-6-Axis_AccelerometerAndCompass_V2.0/" TargetMode="External"/><Relationship Id="rId23" Type="http://schemas.openxmlformats.org/officeDocument/2006/relationships/hyperlink" Target="https://www.seeedstudio.com/Grove-6-Axis-Accelerometer-Compass-p-1448.html" TargetMode="External"/><Relationship Id="rId409" Type="http://schemas.openxmlformats.org/officeDocument/2006/relationships/hyperlink" Target="https://www.dfrobot.com/product-61.html" TargetMode="External"/><Relationship Id="rId404" Type="http://schemas.openxmlformats.org/officeDocument/2006/relationships/hyperlink" Target="https://www.dfrobot.com/product-184.html" TargetMode="External"/><Relationship Id="rId403" Type="http://schemas.openxmlformats.org/officeDocument/2006/relationships/hyperlink" Target="https://cdn-shop.adafruit.com/datasheets/CMA-4544PF-W.pdf" TargetMode="External"/><Relationship Id="rId402" Type="http://schemas.openxmlformats.org/officeDocument/2006/relationships/hyperlink" Target="https://www.adafruit.com/product/1935" TargetMode="External"/><Relationship Id="rId401" Type="http://schemas.openxmlformats.org/officeDocument/2006/relationships/hyperlink" Target="http://wiki.seeedstudio.com/Wio_Node/" TargetMode="External"/><Relationship Id="rId408" Type="http://schemas.openxmlformats.org/officeDocument/2006/relationships/hyperlink" Target="https://www.dfrobot.com/wiki/index.php/XSP_-_Arduino_Programmer_SKU:DFR0360" TargetMode="External"/><Relationship Id="rId407" Type="http://schemas.openxmlformats.org/officeDocument/2006/relationships/hyperlink" Target="https://www.dfrobot.com/product-1323.html" TargetMode="External"/><Relationship Id="rId406" Type="http://schemas.openxmlformats.org/officeDocument/2006/relationships/hyperlink" Target="http://www.dfrobot.com/index.php?route=product/product&amp;product_id=72" TargetMode="External"/><Relationship Id="rId405" Type="http://schemas.openxmlformats.org/officeDocument/2006/relationships/hyperlink" Target="https://www.sparkfun.com/datasheets/Wireless/Zigbee/XBee-Manual.pdf" TargetMode="External"/><Relationship Id="rId26" Type="http://schemas.openxmlformats.org/officeDocument/2006/relationships/hyperlink" Target="https://web.archive.org/web/20150701054210/http://www.seeedstudio.com/depot/datasheet/SZ012388K9.pdf" TargetMode="External"/><Relationship Id="rId25" Type="http://schemas.openxmlformats.org/officeDocument/2006/relationships/hyperlink" Target="https://web.archive.org/web/20160731093729/http://www.seeedstudio.com/depot/60mm-square-88-LED-Matrix-BiColor-RedGreen-p-35.html" TargetMode="External"/><Relationship Id="rId28" Type="http://schemas.openxmlformats.org/officeDocument/2006/relationships/hyperlink" Target="https://www.elecrow.com/download/2088-5RGB%20data%20sheet.pdf" TargetMode="External"/><Relationship Id="rId27" Type="http://schemas.openxmlformats.org/officeDocument/2006/relationships/hyperlink" Target="https://www.seeedstudio.com/8x8-RGB-LED-Dot-Matrix-Compatible-with-Rainbowduino-p-113.html" TargetMode="External"/><Relationship Id="rId400" Type="http://schemas.openxmlformats.org/officeDocument/2006/relationships/hyperlink" Target="https://www.seeedstudio.com/Wio-Node-p-2637.html" TargetMode="External"/><Relationship Id="rId29" Type="http://schemas.openxmlformats.org/officeDocument/2006/relationships/hyperlink" Target="https://www.dfrobot.com/product-57.html" TargetMode="External"/><Relationship Id="rId11" Type="http://schemas.openxmlformats.org/officeDocument/2006/relationships/hyperlink" Target="https://www.seeedstudio.com/Grove-3-Axis-Digital-Accelerometer-16-p-1156.html" TargetMode="External"/><Relationship Id="rId10" Type="http://schemas.openxmlformats.org/officeDocument/2006/relationships/hyperlink" Target="http://wiki.seeedstudio.com/Grove-3-Axis_Analog_Accelerometer/" TargetMode="External"/><Relationship Id="rId13" Type="http://schemas.openxmlformats.org/officeDocument/2006/relationships/hyperlink" Target="https://web.archive.org/web/20151018085357/http://www.seeedstudio.com/depot/Grove-3Axis-Digital-Compass-p-759.html?cPath=25_129" TargetMode="External"/><Relationship Id="rId12" Type="http://schemas.openxmlformats.org/officeDocument/2006/relationships/hyperlink" Target="http://wiki.seeedstudio.com/Grove-3-Axis_Digital_Accelerometer-16g/" TargetMode="External"/><Relationship Id="rId15" Type="http://schemas.openxmlformats.org/officeDocument/2006/relationships/hyperlink" Target="https://www.dfrobot.com/product-423.html" TargetMode="External"/><Relationship Id="rId14" Type="http://schemas.openxmlformats.org/officeDocument/2006/relationships/hyperlink" Target="http://wiki.seeed.cc/Grove-3-Axis_Compass_V1.0/" TargetMode="External"/><Relationship Id="rId17" Type="http://schemas.openxmlformats.org/officeDocument/2006/relationships/hyperlink" Target="https://www.seeedstudio.com/Grove-4-Digit-Display-p-1198.html" TargetMode="External"/><Relationship Id="rId16" Type="http://schemas.openxmlformats.org/officeDocument/2006/relationships/hyperlink" Target="https://www.dfrobot.com/wiki/index.php/3W_mini_audio_stereo_amplifier_(SKU:DFR0119)" TargetMode="External"/><Relationship Id="rId19" Type="http://schemas.openxmlformats.org/officeDocument/2006/relationships/hyperlink" Target="https://www.seeedstudio.com/Grove-433MHz-Simple-RF-link-kit-p-1062.html" TargetMode="External"/><Relationship Id="rId18" Type="http://schemas.openxmlformats.org/officeDocument/2006/relationships/hyperlink" Target="http://wiki.seeedstudio.com/Grove-4-Digit_Display/" TargetMode="External"/><Relationship Id="rId84" Type="http://schemas.openxmlformats.org/officeDocument/2006/relationships/hyperlink" Target="https://www.openimpulse.com/blog/products-page/product-category/tcs230-tcs3200-color-sensor-module/" TargetMode="External"/><Relationship Id="rId83" Type="http://schemas.openxmlformats.org/officeDocument/2006/relationships/hyperlink" Target="http://wiki.seeedstudio.com/Grove-Collision_Sensor/" TargetMode="External"/><Relationship Id="rId86" Type="http://schemas.openxmlformats.org/officeDocument/2006/relationships/hyperlink" Target="https://makeymakey.com/products/makey-makey-kit" TargetMode="External"/><Relationship Id="rId85" Type="http://schemas.openxmlformats.org/officeDocument/2006/relationships/hyperlink" Target="http://www.openimpulse.com/blog/wp-content/uploads/wpsc/downloadables/TCS3200-Color-Light-to-Frequency-Converter-Datasheet.pdf" TargetMode="External"/><Relationship Id="rId88" Type="http://schemas.openxmlformats.org/officeDocument/2006/relationships/hyperlink" Target="https://www.seeedstudio.com/DC-framework-miniature-solenoid-VL-0063-p-1049.html" TargetMode="External"/><Relationship Id="rId87" Type="http://schemas.openxmlformats.org/officeDocument/2006/relationships/hyperlink" Target="https://makeymakey.com/" TargetMode="External"/><Relationship Id="rId89" Type="http://schemas.openxmlformats.org/officeDocument/2006/relationships/hyperlink" Target="http://wiki.seeedstudio.com/DC_framework_miniature_solenoid_VL-0063/" TargetMode="External"/><Relationship Id="rId80" Type="http://schemas.openxmlformats.org/officeDocument/2006/relationships/hyperlink" Target="https://www.dfrobot.com/product-899.html" TargetMode="External"/><Relationship Id="rId82" Type="http://schemas.openxmlformats.org/officeDocument/2006/relationships/hyperlink" Target="https://www.seeedstudio.com/Grove-Collision-Sensor-p-1132.html" TargetMode="External"/><Relationship Id="rId81" Type="http://schemas.openxmlformats.org/officeDocument/2006/relationships/hyperlink" Target="https://www.dfrobot.com/wiki/index.php/CheapDuino_(SKU:DFR0236)" TargetMode="External"/><Relationship Id="rId73" Type="http://schemas.openxmlformats.org/officeDocument/2006/relationships/hyperlink" Target="https://www.dfrobot.com/product-360.html" TargetMode="External"/><Relationship Id="rId72" Type="http://schemas.openxmlformats.org/officeDocument/2006/relationships/hyperlink" Target="http://www.martyncurrey.com/arduino-with-hc-05-bluetooth-module-at-mode/" TargetMode="External"/><Relationship Id="rId75" Type="http://schemas.openxmlformats.org/officeDocument/2006/relationships/hyperlink" Target="https://www.dfrobot.com/index.php?route=product/product&amp;product_id=1122&amp;search=bluno+nano&amp;description=true" TargetMode="External"/><Relationship Id="rId74" Type="http://schemas.openxmlformats.org/officeDocument/2006/relationships/hyperlink" Target="https://www.dfrobot.com/wiki/index.php/DF-BluetoothV3_Bluetooth_module_(SKU:TEL0026)" TargetMode="External"/><Relationship Id="rId77" Type="http://schemas.openxmlformats.org/officeDocument/2006/relationships/hyperlink" Target="https://www.dfrobot.com/index.php?route=product/product&amp;product_id=254&amp;search=microphone&amp;description=true&amp;category_id=48" TargetMode="External"/><Relationship Id="rId76" Type="http://schemas.openxmlformats.org/officeDocument/2006/relationships/hyperlink" Target="https://www.dfrobot.com/wiki/index.php/Bluno_Nano_SKU:DFR0296" TargetMode="External"/><Relationship Id="rId79" Type="http://schemas.openxmlformats.org/officeDocument/2006/relationships/hyperlink" Target="https://www.youtube.com/watch?v=SwXCbHoR9w4" TargetMode="External"/><Relationship Id="rId78" Type="http://schemas.openxmlformats.org/officeDocument/2006/relationships/hyperlink" Target="https://www.amazon.com/Regulator-Adjustable-Current-Inverters-Converters/dp/B07QG9HCVP" TargetMode="External"/><Relationship Id="rId71" Type="http://schemas.openxmlformats.org/officeDocument/2006/relationships/hyperlink" Target="https://www.amazon.com/DSD-TECH-HC-05-Bluetooth-Wireless/dp/B074GMQ6G3" TargetMode="External"/><Relationship Id="rId70" Type="http://schemas.openxmlformats.org/officeDocument/2006/relationships/hyperlink" Target="https://www.gme.cz/data/attachments/dsh.772-148.1.pdf" TargetMode="External"/><Relationship Id="rId62" Type="http://schemas.openxmlformats.org/officeDocument/2006/relationships/hyperlink" Target="https://4dsystems.com.au/products/4dcape-43/" TargetMode="External"/><Relationship Id="rId61" Type="http://schemas.openxmlformats.org/officeDocument/2006/relationships/hyperlink" Target="https://4dsystems.com.au/products/4dcape-43/" TargetMode="External"/><Relationship Id="rId64" Type="http://schemas.openxmlformats.org/officeDocument/2006/relationships/hyperlink" Target="https://github.com/beagleboard/beaglebone-black-wireless" TargetMode="External"/><Relationship Id="rId63" Type="http://schemas.openxmlformats.org/officeDocument/2006/relationships/hyperlink" Target="https://beagleboard.org/black-wireless" TargetMode="External"/><Relationship Id="rId66" Type="http://schemas.openxmlformats.org/officeDocument/2006/relationships/hyperlink" Target="https://www.dfrobot.com/wiki/index.php/Bees_Shield_SKU:DFR0210" TargetMode="External"/><Relationship Id="rId65" Type="http://schemas.openxmlformats.org/officeDocument/2006/relationships/hyperlink" Target="https://www.dfrobot.com/index.php?route=product/product&amp;product_id=1393&amp;search=xbee&amp;description=true&amp;page=2" TargetMode="External"/><Relationship Id="rId68" Type="http://schemas.openxmlformats.org/officeDocument/2006/relationships/hyperlink" Target="https://www.dfrobot.com/wiki/index.php/Beetle_SKU:DFR0282" TargetMode="External"/><Relationship Id="rId67" Type="http://schemas.openxmlformats.org/officeDocument/2006/relationships/hyperlink" Target="https://www.dfrobot.com/index.php?route=product/product&amp;product_id=1075&amp;search=beetle&amp;description=true" TargetMode="External"/><Relationship Id="rId60" Type="http://schemas.openxmlformats.org/officeDocument/2006/relationships/hyperlink" Target="https://beagleboard.org/black" TargetMode="External"/><Relationship Id="rId69" Type="http://schemas.openxmlformats.org/officeDocument/2006/relationships/hyperlink" Target="https://www.amazon.com/DSD-TECH-HC-05-Bluetooth-Wireless/dp/B074GMQ6G3" TargetMode="External"/><Relationship Id="rId51" Type="http://schemas.openxmlformats.org/officeDocument/2006/relationships/hyperlink" Target="https://www.dfrobot.com/product-838.html" TargetMode="External"/><Relationship Id="rId50" Type="http://schemas.openxmlformats.org/officeDocument/2006/relationships/hyperlink" Target="https://content.arduino.cc/assets/Pinout-NANO33IoT_latest.pdf" TargetMode="External"/><Relationship Id="rId53" Type="http://schemas.openxmlformats.org/officeDocument/2006/relationships/hyperlink" Target="https://www.arduino.cc/en/Guide/ArduinoYunLin" TargetMode="External"/><Relationship Id="rId52" Type="http://schemas.openxmlformats.org/officeDocument/2006/relationships/hyperlink" Target="https://www.arduino.cc/en/Guide/HomePage" TargetMode="External"/><Relationship Id="rId55" Type="http://schemas.openxmlformats.org/officeDocument/2006/relationships/hyperlink" Target="https://www.dfrobot.com/wiki/index.php/Audio_Analyzer_v2_SKU:DFR0126" TargetMode="External"/><Relationship Id="rId54" Type="http://schemas.openxmlformats.org/officeDocument/2006/relationships/hyperlink" Target="https://www.dfrobot.com/index.php?route=product/product&amp;product_id=514&amp;search=dfr0126&amp;description=true" TargetMode="External"/><Relationship Id="rId57" Type="http://schemas.openxmlformats.org/officeDocument/2006/relationships/hyperlink" Target="https://microbit.org/guide/quick/" TargetMode="External"/><Relationship Id="rId56" Type="http://schemas.openxmlformats.org/officeDocument/2006/relationships/hyperlink" Target="https://www.kitronik.co.uk/5613-bbc-microbit-board-only.html" TargetMode="External"/><Relationship Id="rId59" Type="http://schemas.openxmlformats.org/officeDocument/2006/relationships/hyperlink" Target="http://wiki.seeedstudio.com/Grove-BLE_v1/" TargetMode="External"/><Relationship Id="rId58" Type="http://schemas.openxmlformats.org/officeDocument/2006/relationships/hyperlink" Target="https://www.seeedstudio.com/Grove-BLE-p-1929.html" TargetMode="External"/><Relationship Id="rId107" Type="http://schemas.openxmlformats.org/officeDocument/2006/relationships/hyperlink" Target="https://www.seeedstudio.com/Grove-Digital-Light-Sensor-p-1281.html" TargetMode="External"/><Relationship Id="rId228" Type="http://schemas.openxmlformats.org/officeDocument/2006/relationships/hyperlink" Target="https://web.archive.org/web/20151111042449/http://www.seeedstudio.com/depot/grove-led-bar-p-1178.html?cPath=34_78" TargetMode="External"/><Relationship Id="rId349" Type="http://schemas.openxmlformats.org/officeDocument/2006/relationships/hyperlink" Target="https://www.digikey.hk/en/products/detail/seeed-technology-co-ltd/101020036/5482574" TargetMode="External"/><Relationship Id="rId106" Type="http://schemas.openxmlformats.org/officeDocument/2006/relationships/hyperlink" Target="https://www.instructables.com/id/Digispark-Attiny-85-With-Arduino-IDE/" TargetMode="External"/><Relationship Id="rId227" Type="http://schemas.openxmlformats.org/officeDocument/2006/relationships/hyperlink" Target="https://www.dfrobot.com/index.php?route=product/product&amp;product_id=1363" TargetMode="External"/><Relationship Id="rId348" Type="http://schemas.openxmlformats.org/officeDocument/2006/relationships/hyperlink" Target="https://www.kickstarter.com/projects/sparkdevices/spark-core-wi-fi-for-everything-arduino-compatible?ref=live" TargetMode="External"/><Relationship Id="rId105" Type="http://schemas.openxmlformats.org/officeDocument/2006/relationships/hyperlink" Target="https://www.ebay.com.au/itm/204973293933?chn=ps&amp;_ul=AU&amp;mkevt=1&amp;mkcid=28&amp;google_free_listing_action=view_item&amp;srsltid=AfmBOooTsELExFPXMDxek03YsJznFi_b_OjELTyxbwnmVreLwLvyzCey--c" TargetMode="External"/><Relationship Id="rId226" Type="http://schemas.openxmlformats.org/officeDocument/2006/relationships/hyperlink" Target="https://www.dfrobot.com/wiki/index.php/LCD_KeyPad_Shield_For_Arduino_SKU:_DFR0009" TargetMode="External"/><Relationship Id="rId347" Type="http://schemas.openxmlformats.org/officeDocument/2006/relationships/hyperlink" Target="http://www.dfrobot.com/wiki/index.php/SHARP_GP2Y0A41SK0F_IR_ranger_sensor_(4-30cm)_SKU:SEN0143" TargetMode="External"/><Relationship Id="rId104" Type="http://schemas.openxmlformats.org/officeDocument/2006/relationships/hyperlink" Target="http://wiki.seeedstudio.com/Grove-Differential_Amplifier_v1.2/" TargetMode="External"/><Relationship Id="rId225" Type="http://schemas.openxmlformats.org/officeDocument/2006/relationships/hyperlink" Target="https://www.dfrobot.com/product-51.html" TargetMode="External"/><Relationship Id="rId346" Type="http://schemas.openxmlformats.org/officeDocument/2006/relationships/hyperlink" Target="https://www.dfrobot.com/index.php?route=product/product&amp;product_id=1083&amp;search=sen0143&amp;description=true" TargetMode="External"/><Relationship Id="rId109" Type="http://schemas.openxmlformats.org/officeDocument/2006/relationships/hyperlink" Target="https://www.dfrobot.com/product-786.html" TargetMode="External"/><Relationship Id="rId108" Type="http://schemas.openxmlformats.org/officeDocument/2006/relationships/hyperlink" Target="http://wiki.seeedstudio.com/Grove-Digital_Light_Sensor/" TargetMode="External"/><Relationship Id="rId229" Type="http://schemas.openxmlformats.org/officeDocument/2006/relationships/hyperlink" Target="https://web.archive.org/web/20151118154035/http://www.seeedstudio.com:80/wiki/Grove_-_LED_Bar" TargetMode="External"/><Relationship Id="rId220" Type="http://schemas.openxmlformats.org/officeDocument/2006/relationships/hyperlink" Target="http://www.dfrobot.com/index.php?route=product/product&amp;product_id=349&amp;search=DFR0061&amp;description=true" TargetMode="External"/><Relationship Id="rId341" Type="http://schemas.openxmlformats.org/officeDocument/2006/relationships/hyperlink" Target="https://www.dfrobot.com/wiki/index.php/Sharp_GP2Y0A21_Distance_Sensor_(10-80cm)_(SKU:SEN0014)" TargetMode="External"/><Relationship Id="rId340" Type="http://schemas.openxmlformats.org/officeDocument/2006/relationships/hyperlink" Target="https://www.dfrobot.com/index.php?route=product/product&amp;product_id=328&amp;search=sharp+sensor&amp;description=true" TargetMode="External"/><Relationship Id="rId103" Type="http://schemas.openxmlformats.org/officeDocument/2006/relationships/hyperlink" Target="https://www.seeedstudio.com/Grove-Differential-Amplifier-p-1284.html" TargetMode="External"/><Relationship Id="rId224" Type="http://schemas.openxmlformats.org/officeDocument/2006/relationships/hyperlink" Target="https://www.amazon.com/Qunqi-Controller-Module-Stepper-Arduino/dp/B014KMHSW6" TargetMode="External"/><Relationship Id="rId345" Type="http://schemas.openxmlformats.org/officeDocument/2006/relationships/hyperlink" Target="https://wiki.dfrobot.com/Sharp_GP2Y0A02YK_IR_ranger_sensor__150cm___SKU_SEN0013_" TargetMode="External"/><Relationship Id="rId102" Type="http://schemas.openxmlformats.org/officeDocument/2006/relationships/hyperlink" Target="https://web.archive.org/web/20180502071202/http://wiki.seeedstudio.com:80/DSO_Quad/" TargetMode="External"/><Relationship Id="rId223" Type="http://schemas.openxmlformats.org/officeDocument/2006/relationships/hyperlink" Target="https://arduinomodules.info/ky-008-laser-transmitter-module/" TargetMode="External"/><Relationship Id="rId344" Type="http://schemas.openxmlformats.org/officeDocument/2006/relationships/hyperlink" Target="https://www.dfrobot.com/index.php?route=product/product&amp;product_id=336&amp;search=sen0013&amp;description=true" TargetMode="External"/><Relationship Id="rId101" Type="http://schemas.openxmlformats.org/officeDocument/2006/relationships/hyperlink" Target="https://web.archive.org/web/20180713012602/https://www.seeedstudio.com/dso-quad-4-channel-digital-storage-oscilloscope-p-736.html" TargetMode="External"/><Relationship Id="rId222" Type="http://schemas.openxmlformats.org/officeDocument/2006/relationships/hyperlink" Target="https://www.amazon.in/Invento-sensor-Module-KY-008-Arduino/dp/B07659LXPB" TargetMode="External"/><Relationship Id="rId343" Type="http://schemas.openxmlformats.org/officeDocument/2006/relationships/hyperlink" Target="https://www.dfrobot.com/wiki/index.php/Sharp_GP2Y0A710K_Distance_Sensor_(100-550cm)_SKU:_SEN0085" TargetMode="External"/><Relationship Id="rId100" Type="http://schemas.openxmlformats.org/officeDocument/2006/relationships/hyperlink" Target="https://www.seeedstudio.com/document/pdf/DSO%20Nano%20V3%20User%20Manual%202.pdf" TargetMode="External"/><Relationship Id="rId221" Type="http://schemas.openxmlformats.org/officeDocument/2006/relationships/hyperlink" Target="https://wiki.dfrobot.com/Joystick_Module_For_Arduino_SKU_DFR0061" TargetMode="External"/><Relationship Id="rId342" Type="http://schemas.openxmlformats.org/officeDocument/2006/relationships/hyperlink" Target="https://www.dfrobot.com/product-447.html" TargetMode="External"/><Relationship Id="rId217" Type="http://schemas.openxmlformats.org/officeDocument/2006/relationships/hyperlink" Target="https://www.seeedstudio.com/Grove-Infrared-Reflective-Sensor-p-1230.html" TargetMode="External"/><Relationship Id="rId338" Type="http://schemas.openxmlformats.org/officeDocument/2006/relationships/hyperlink" Target="https://www.seeedstudio.com/Grove-Serial-MP3-Player-p-1542.html" TargetMode="External"/><Relationship Id="rId216" Type="http://schemas.openxmlformats.org/officeDocument/2006/relationships/hyperlink" Target="http://wiki.seeedstudio.com/Grove-Infrared_Receiver/" TargetMode="External"/><Relationship Id="rId337" Type="http://schemas.openxmlformats.org/officeDocument/2006/relationships/hyperlink" Target="http://wiki.seeedstudio.com/Grove-Serial_Camera_Kit/" TargetMode="External"/><Relationship Id="rId215" Type="http://schemas.openxmlformats.org/officeDocument/2006/relationships/hyperlink" Target="https://www.seeedstudio.com/Grove-Infrared-Receiver-p-994.html" TargetMode="External"/><Relationship Id="rId336" Type="http://schemas.openxmlformats.org/officeDocument/2006/relationships/hyperlink" Target="https://www.seeedstudio.com/Grove-Serial-Camera-Kit-p-1608.html" TargetMode="External"/><Relationship Id="rId214" Type="http://schemas.openxmlformats.org/officeDocument/2006/relationships/hyperlink" Target="http://wiki.seeedstudio.com/Grove-Infrared_Emitter/" TargetMode="External"/><Relationship Id="rId335" Type="http://schemas.openxmlformats.org/officeDocument/2006/relationships/hyperlink" Target="http://wiki.seeedstudio.com/Seeeduino_Mega/" TargetMode="External"/><Relationship Id="rId219" Type="http://schemas.openxmlformats.org/officeDocument/2006/relationships/hyperlink" Target="https://www.seeedstudio.com/Intel%C2%AE-Edison-Compute-Module-p-2603.html" TargetMode="External"/><Relationship Id="rId218" Type="http://schemas.openxmlformats.org/officeDocument/2006/relationships/hyperlink" Target="http://wiki.seeedstudio.com/Grove-Infrared_Reflective_Sensor/" TargetMode="External"/><Relationship Id="rId339" Type="http://schemas.openxmlformats.org/officeDocument/2006/relationships/hyperlink" Target="http://www.mouser.com/catalog/specsheets/Seeed_107020002.pdf" TargetMode="External"/><Relationship Id="rId330" Type="http://schemas.openxmlformats.org/officeDocument/2006/relationships/hyperlink" Target="https://www.seeedstudio.com/Grove-Screw-Terminal-p-996.html" TargetMode="External"/><Relationship Id="rId213" Type="http://schemas.openxmlformats.org/officeDocument/2006/relationships/hyperlink" Target="https://www.seeedstudio.com/Grove-Infrared-Emitte-p-993.html" TargetMode="External"/><Relationship Id="rId334" Type="http://schemas.openxmlformats.org/officeDocument/2006/relationships/hyperlink" Target="https://www.seeedstudio.com/Seeeduino-Mega-ATmega256-p-717.html" TargetMode="External"/><Relationship Id="rId212" Type="http://schemas.openxmlformats.org/officeDocument/2006/relationships/hyperlink" Target="https://www.playembedded.org/blog/detecting-obstacle-with-ir-sensor-and-arduino/" TargetMode="External"/><Relationship Id="rId333" Type="http://schemas.openxmlformats.org/officeDocument/2006/relationships/hyperlink" Target="http://wiki.seeedstudio.com/Seeeduino_Lite/" TargetMode="External"/><Relationship Id="rId211" Type="http://schemas.openxmlformats.org/officeDocument/2006/relationships/hyperlink" Target="http://www.makerskart.com/shop/robotics/robot-parts/infrared-barrier-module/" TargetMode="External"/><Relationship Id="rId332" Type="http://schemas.openxmlformats.org/officeDocument/2006/relationships/hyperlink" Target="https://www.seeedstudio.com/Seeeduino-Lite-p-1487.html" TargetMode="External"/><Relationship Id="rId210" Type="http://schemas.openxmlformats.org/officeDocument/2006/relationships/hyperlink" Target="https://www.dfrobot.com/blog-679.html" TargetMode="External"/><Relationship Id="rId331" Type="http://schemas.openxmlformats.org/officeDocument/2006/relationships/hyperlink" Target="http://wiki.seeedstudio.com/Grove-Screw_Terminal/" TargetMode="External"/><Relationship Id="rId370" Type="http://schemas.openxmlformats.org/officeDocument/2006/relationships/hyperlink" Target="https://www.seeedstudio.com/Grove-Temperature-Sensor-p-774.html" TargetMode="External"/><Relationship Id="rId129" Type="http://schemas.openxmlformats.org/officeDocument/2006/relationships/hyperlink" Target="https://www.parallax.com/package/emic-2-text-to-speech-module-downloads/" TargetMode="External"/><Relationship Id="rId128" Type="http://schemas.openxmlformats.org/officeDocument/2006/relationships/hyperlink" Target="https://www.parallax.com/product/30016" TargetMode="External"/><Relationship Id="rId249" Type="http://schemas.openxmlformats.org/officeDocument/2006/relationships/hyperlink" Target="http://wiki.seeedstudio.com/Grove-Luminance_Sensor/" TargetMode="External"/><Relationship Id="rId127" Type="http://schemas.openxmlformats.org/officeDocument/2006/relationships/hyperlink" Target="http://wiki.seeedstudio.com/Grove-Electromagnet/" TargetMode="External"/><Relationship Id="rId248" Type="http://schemas.openxmlformats.org/officeDocument/2006/relationships/hyperlink" Target="https://www.seeedstudio.com/Grove-Luminance-Sensor-p-1941.html" TargetMode="External"/><Relationship Id="rId369" Type="http://schemas.openxmlformats.org/officeDocument/2006/relationships/hyperlink" Target="https://web.archive.org/web/20151220214457/http://www.seeedstudio.com/wiki/Grove-_Temperature_and_Humidity_Sensor" TargetMode="External"/><Relationship Id="rId126" Type="http://schemas.openxmlformats.org/officeDocument/2006/relationships/hyperlink" Target="https://www.seeedstudio.com/Grove-Electromagnet-p-1820.html" TargetMode="External"/><Relationship Id="rId247" Type="http://schemas.openxmlformats.org/officeDocument/2006/relationships/hyperlink" Target="http://wiki.seeedstudio.com/Grove-Loudness_Sensor/" TargetMode="External"/><Relationship Id="rId368" Type="http://schemas.openxmlformats.org/officeDocument/2006/relationships/hyperlink" Target="https://web.archive.org/web/20151228214133/http://www.seeedstudio.com/depot/Grove-TempHumi-Sensor-p-745.html" TargetMode="External"/><Relationship Id="rId121" Type="http://schemas.openxmlformats.org/officeDocument/2006/relationships/hyperlink" Target="http://wiki.seeedstudio.com/Grove-Ear-clip_Heart_Rate_Sensor/" TargetMode="External"/><Relationship Id="rId242" Type="http://schemas.openxmlformats.org/officeDocument/2006/relationships/hyperlink" Target="https://www.seeedstudio.com/LiPo-Rider-Pro-p-992.html" TargetMode="External"/><Relationship Id="rId363" Type="http://schemas.openxmlformats.org/officeDocument/2006/relationships/hyperlink" Target="https://www.pololu.com/product/1182" TargetMode="External"/><Relationship Id="rId120" Type="http://schemas.openxmlformats.org/officeDocument/2006/relationships/hyperlink" Target="https://www.seeedstudio.com/Grove-Ear-clip-Heart-Rate-Sensor-p-1116.html" TargetMode="External"/><Relationship Id="rId241" Type="http://schemas.openxmlformats.org/officeDocument/2006/relationships/hyperlink" Target="http://wiki.seeedstudio.com/Grove-Line_Finder/" TargetMode="External"/><Relationship Id="rId362" Type="http://schemas.openxmlformats.org/officeDocument/2006/relationships/hyperlink" Target="https://store.fut-electronics.com/products/a4988-stepper-motor-driver-2a" TargetMode="External"/><Relationship Id="rId240" Type="http://schemas.openxmlformats.org/officeDocument/2006/relationships/hyperlink" Target="https://www.seeedstudio.com/Grove-Line-Finder-v1.1-p-2712.html" TargetMode="External"/><Relationship Id="rId361" Type="http://schemas.openxmlformats.org/officeDocument/2006/relationships/hyperlink" Target="https://www.diymore.cc/products/42-ch-stepper-motor-driver-expansion-board-stepper-drivers-module-modular-drv8825-a4988-for-uno-r3-3d-printer" TargetMode="External"/><Relationship Id="rId360" Type="http://schemas.openxmlformats.org/officeDocument/2006/relationships/hyperlink" Target="https://www.arduino.cc/en/Reference/Servo" TargetMode="External"/><Relationship Id="rId125" Type="http://schemas.openxmlformats.org/officeDocument/2006/relationships/hyperlink" Target="http://wiki.seeedstudio.com/Grove-Electricity_Sensor/" TargetMode="External"/><Relationship Id="rId246" Type="http://schemas.openxmlformats.org/officeDocument/2006/relationships/hyperlink" Target="https://www.seeedstudio.com/Grove-Loudness-Sensor-p-1382.html" TargetMode="External"/><Relationship Id="rId367" Type="http://schemas.openxmlformats.org/officeDocument/2006/relationships/hyperlink" Target="https://www.youtube.com/watch?v=bW8hzB3h1nA&amp;feature=youtu.be" TargetMode="External"/><Relationship Id="rId124" Type="http://schemas.openxmlformats.org/officeDocument/2006/relationships/hyperlink" Target="https://www.seeedstudio.com/Grove-Electricity-Sensor-p-777.html" TargetMode="External"/><Relationship Id="rId245" Type="http://schemas.openxmlformats.org/officeDocument/2006/relationships/hyperlink" Target="https://www.dfrobot.com/wiki/index.php/Non-contact_Liquid_Level_Sensor_XKC-Y25-T12V_SKU:_SEN0204" TargetMode="External"/><Relationship Id="rId366" Type="http://schemas.openxmlformats.org/officeDocument/2006/relationships/hyperlink" Target="https://www.adafruit.com/product/3351" TargetMode="External"/><Relationship Id="rId123" Type="http://schemas.openxmlformats.org/officeDocument/2006/relationships/hyperlink" Target="https://www.dfrobot.com/wiki/index.php/EC11_Rotary_Encoder_Module_SKU:_SEN0235" TargetMode="External"/><Relationship Id="rId244" Type="http://schemas.openxmlformats.org/officeDocument/2006/relationships/hyperlink" Target="https://www.dfrobot.com/index.php?route=product/product&amp;search=liquid+level&amp;description=true&amp;product_id=1493" TargetMode="External"/><Relationship Id="rId365" Type="http://schemas.openxmlformats.org/officeDocument/2006/relationships/hyperlink" Target="https://www.dfrobot.com/wiki/index.php/TB6600_Stepper_Motor_Driver_SKU:_DRI0043" TargetMode="External"/><Relationship Id="rId122" Type="http://schemas.openxmlformats.org/officeDocument/2006/relationships/hyperlink" Target="https://www.dfrobot.com/product-1611.html" TargetMode="External"/><Relationship Id="rId243" Type="http://schemas.openxmlformats.org/officeDocument/2006/relationships/hyperlink" Target="http://wiki.seeedstudio.com/Lipo_Rider_Pro/" TargetMode="External"/><Relationship Id="rId364" Type="http://schemas.openxmlformats.org/officeDocument/2006/relationships/hyperlink" Target="https://www.dfrobot.com/product-1547.html" TargetMode="External"/><Relationship Id="rId95" Type="http://schemas.openxmlformats.org/officeDocument/2006/relationships/hyperlink" Target="https://www.arduino.cc/en/Guide/ArduinoProMini" TargetMode="External"/><Relationship Id="rId94" Type="http://schemas.openxmlformats.org/officeDocument/2006/relationships/hyperlink" Target="https://www.dfrobot.com/product-696.html" TargetMode="External"/><Relationship Id="rId97" Type="http://schemas.openxmlformats.org/officeDocument/2006/relationships/hyperlink" Target="https://www.dfrobot.com/product-984.html" TargetMode="External"/><Relationship Id="rId96" Type="http://schemas.openxmlformats.org/officeDocument/2006/relationships/hyperlink" Target="https://www.dfrobot.com/index.php?route=product/product&amp;product_id=655&amp;search=dfr0191&amp;description=true&amp;category_id=48" TargetMode="External"/><Relationship Id="rId99" Type="http://schemas.openxmlformats.org/officeDocument/2006/relationships/hyperlink" Target="https://www.seeedstudio.com/DSO-Nano-v3-p-1358.html" TargetMode="External"/><Relationship Id="rId98" Type="http://schemas.openxmlformats.org/officeDocument/2006/relationships/hyperlink" Target="https://playground.arduino.cc/DMX/DMXShield/" TargetMode="External"/><Relationship Id="rId91" Type="http://schemas.openxmlformats.org/officeDocument/2006/relationships/hyperlink" Target="https://wiki.dfrobot.com/DFPlayer_Mini_SKU_DFR0299" TargetMode="External"/><Relationship Id="rId90" Type="http://schemas.openxmlformats.org/officeDocument/2006/relationships/hyperlink" Target="https://www.dfrobot.com/product-1121.html" TargetMode="External"/><Relationship Id="rId93" Type="http://schemas.openxmlformats.org/officeDocument/2006/relationships/hyperlink" Target="https://wiki.dfrobot.com/Arduino_Nano_328__SKU__DFR0010_" TargetMode="External"/><Relationship Id="rId92" Type="http://schemas.openxmlformats.org/officeDocument/2006/relationships/hyperlink" Target="https://www.dfrobot.com/product-67.html" TargetMode="External"/><Relationship Id="rId118" Type="http://schemas.openxmlformats.org/officeDocument/2006/relationships/hyperlink" Target="https://www.sparkfun.com/products/17146" TargetMode="External"/><Relationship Id="rId239" Type="http://schemas.openxmlformats.org/officeDocument/2006/relationships/hyperlink" Target="https://www.sparkfun.com/products/12049" TargetMode="External"/><Relationship Id="rId117" Type="http://schemas.openxmlformats.org/officeDocument/2006/relationships/hyperlink" Target="http://wiki.seeedstudio.com/Grove-EMG_Detector/" TargetMode="External"/><Relationship Id="rId238" Type="http://schemas.openxmlformats.org/officeDocument/2006/relationships/hyperlink" Target="https://github.com/sparkfun/LilyPad_XBee/tree/HW_1.0" TargetMode="External"/><Relationship Id="rId359" Type="http://schemas.openxmlformats.org/officeDocument/2006/relationships/hyperlink" Target="https://www.dfrobot.com/product-959.html" TargetMode="External"/><Relationship Id="rId116" Type="http://schemas.openxmlformats.org/officeDocument/2006/relationships/hyperlink" Target="https://www.seeedstudio.com/Grove-EMG-Detector-p-1737.html" TargetMode="External"/><Relationship Id="rId237" Type="http://schemas.openxmlformats.org/officeDocument/2006/relationships/hyperlink" Target="https://cdn2.hubspot.net/hubfs/2224003/LilyPad/Lilypad-Guide-1.pdf" TargetMode="External"/><Relationship Id="rId358" Type="http://schemas.openxmlformats.org/officeDocument/2006/relationships/hyperlink" Target="https://learn.adafruit.com/16-channel-pwm-servo-driver" TargetMode="External"/><Relationship Id="rId115" Type="http://schemas.openxmlformats.org/officeDocument/2006/relationships/hyperlink" Target="https://www.dfrobot.com/product-776.html" TargetMode="External"/><Relationship Id="rId236" Type="http://schemas.openxmlformats.org/officeDocument/2006/relationships/hyperlink" Target="https://www.sparkfun.com/lilypad-protosnap-plus.html" TargetMode="External"/><Relationship Id="rId357" Type="http://schemas.openxmlformats.org/officeDocument/2006/relationships/hyperlink" Target="https://www.adafruit.com/product/155" TargetMode="External"/><Relationship Id="rId119" Type="http://schemas.openxmlformats.org/officeDocument/2006/relationships/hyperlink" Target="https://maker.pro/esp8266/tutorial/esp8266-tutorial-how-to-control-anything-from-the-internet" TargetMode="External"/><Relationship Id="rId110" Type="http://schemas.openxmlformats.org/officeDocument/2006/relationships/hyperlink" Target="https://www.dfrobot.com/wiki/index.php/Dreamer_Nano_V4.0_(DFR0213)" TargetMode="External"/><Relationship Id="rId231" Type="http://schemas.openxmlformats.org/officeDocument/2006/relationships/hyperlink" Target="https://www.seeedstudio.com/Grove-LED-Strip-Driver-p-1197.html" TargetMode="External"/><Relationship Id="rId352" Type="http://schemas.openxmlformats.org/officeDocument/2006/relationships/hyperlink" Target="https://cdn-shop.adafruit.com/datasheets/1991datasheet.pdf" TargetMode="External"/><Relationship Id="rId230" Type="http://schemas.openxmlformats.org/officeDocument/2006/relationships/hyperlink" Target="https://learn.sparkfun.com/tutorials/led-light-bar-hookup?_ga=2.247430983.297479349.1575166940-858565191.1575166940" TargetMode="External"/><Relationship Id="rId351" Type="http://schemas.openxmlformats.org/officeDocument/2006/relationships/hyperlink" Target="https://www.adafruit.com/product/1991" TargetMode="External"/><Relationship Id="rId350" Type="http://schemas.openxmlformats.org/officeDocument/2006/relationships/hyperlink" Target="http://wiki.seeedstudio.com/Grove-Slide_Potentiometer/" TargetMode="External"/><Relationship Id="rId114" Type="http://schemas.openxmlformats.org/officeDocument/2006/relationships/hyperlink" Target="http://wiki.seeedstudio.com/Grove-Dust_Sensor/" TargetMode="External"/><Relationship Id="rId235" Type="http://schemas.openxmlformats.org/officeDocument/2006/relationships/hyperlink" Target="https://docs.arduino.cc/retired/getting-started-guides/ArduinoLilyPad/" TargetMode="External"/><Relationship Id="rId356" Type="http://schemas.openxmlformats.org/officeDocument/2006/relationships/hyperlink" Target="https://www.kickstarter.com/projects/sparkdevices/spark-core-wi-fi-for-everything-arduino-compatible" TargetMode="External"/><Relationship Id="rId113" Type="http://schemas.openxmlformats.org/officeDocument/2006/relationships/hyperlink" Target="https://www.seeedstudio.com/Grove-Dust-Sensor-PPD42N-p-1050.html" TargetMode="External"/><Relationship Id="rId234" Type="http://schemas.openxmlformats.org/officeDocument/2006/relationships/hyperlink" Target="https://www.sparkfun.com/lilypad-arduino-328-main-board.html" TargetMode="External"/><Relationship Id="rId355" Type="http://schemas.openxmlformats.org/officeDocument/2006/relationships/hyperlink" Target="https://www.adafruit.com/product/2127" TargetMode="External"/><Relationship Id="rId112" Type="http://schemas.openxmlformats.org/officeDocument/2006/relationships/hyperlink" Target="http://wiki.seeedstudio.com/Grove-Dry-Reed_Relay/" TargetMode="External"/><Relationship Id="rId233" Type="http://schemas.openxmlformats.org/officeDocument/2006/relationships/hyperlink" Target="https://www.amazon.com/LM2596-Converter-Module-Supply-1-23V-30V/dp/B008BHBEE0" TargetMode="External"/><Relationship Id="rId354" Type="http://schemas.openxmlformats.org/officeDocument/2006/relationships/hyperlink" Target="http://wiki.seeedstudio.com/Grove-Sound_Sensor/" TargetMode="External"/><Relationship Id="rId111" Type="http://schemas.openxmlformats.org/officeDocument/2006/relationships/hyperlink" Target="https://www.seeedstudio.com/Grove-Dry-Reed-Relay-p-1412.html" TargetMode="External"/><Relationship Id="rId232" Type="http://schemas.openxmlformats.org/officeDocument/2006/relationships/hyperlink" Target="http://wiki.seeedstudio.com/Grove-LED_Strip_Driver/" TargetMode="External"/><Relationship Id="rId353" Type="http://schemas.openxmlformats.org/officeDocument/2006/relationships/hyperlink" Target="https://www.seeedstudio.com/Grove-Sound-Sensor-p-752.html" TargetMode="External"/><Relationship Id="rId305" Type="http://schemas.openxmlformats.org/officeDocument/2006/relationships/hyperlink" Target="https://www.seeedstudio.com/Raspberry-Pi-3-Model-B--p-3037.html" TargetMode="External"/><Relationship Id="rId426" Type="http://schemas.openxmlformats.org/officeDocument/2006/relationships/hyperlink" Target="https://hanpose.en.made-in-china.com/product/sNCnrYjVLWkl/China-Stepper-Motor-23HS5628-4-Lead-NEMA-23-Stepper-Motor-57-Motor.html" TargetMode="External"/><Relationship Id="rId304" Type="http://schemas.openxmlformats.org/officeDocument/2006/relationships/hyperlink" Target="http://wiki.seeedstudio.com/Raspberry_Pi_3_Model_B/" TargetMode="External"/><Relationship Id="rId425" Type="http://schemas.openxmlformats.org/officeDocument/2006/relationships/hyperlink" Target="https://www.amazon.com/EdricShop-Motor-Generator-165A-000-24V130Rpm/dp/B0C9R55YQR/" TargetMode="External"/><Relationship Id="rId303" Type="http://schemas.openxmlformats.org/officeDocument/2006/relationships/hyperlink" Target="https://www.seeedstudio.com/Raspberry-Pi-3-Model-B-p-2625.html" TargetMode="External"/><Relationship Id="rId424" Type="http://schemas.openxmlformats.org/officeDocument/2006/relationships/hyperlink" Target="https://www.alibaba.com/product-detail/HANPOSE-Nema-23-Stepper-Motor-23HS4128_1600910574912.html" TargetMode="External"/><Relationship Id="rId302" Type="http://schemas.openxmlformats.org/officeDocument/2006/relationships/hyperlink" Target="https://www.adafruit.com/product/2358" TargetMode="External"/><Relationship Id="rId423" Type="http://schemas.openxmlformats.org/officeDocument/2006/relationships/hyperlink" Target="https://hanpose.en.made-in-china.com/product/NCZEcyvuiwhH/China-51-1-71-1-139-1-100-1-Reducer-Motor-2408-Stepping-Motor.html" TargetMode="External"/><Relationship Id="rId309" Type="http://schemas.openxmlformats.org/officeDocument/2006/relationships/hyperlink" Target="https://www.seeedstudio.com/Raspberry-PI-Model-A-256M-p-2168.html" TargetMode="External"/><Relationship Id="rId308" Type="http://schemas.openxmlformats.org/officeDocument/2006/relationships/hyperlink" Target="https://robu.in/wp-content/uploads/2016/03/MagPi14-1.pdf" TargetMode="External"/><Relationship Id="rId429" Type="http://schemas.openxmlformats.org/officeDocument/2006/relationships/hyperlink" Target="https://www.amazon.com/TAU-0730-Solenoid-Electromagnet-Push-Pull-Typ-Elektrischer/dp/B09GRNK36N" TargetMode="External"/><Relationship Id="rId307" Type="http://schemas.openxmlformats.org/officeDocument/2006/relationships/hyperlink" Target="https://robu.in/product/raspberry-pi-camera-module/" TargetMode="External"/><Relationship Id="rId428" Type="http://schemas.openxmlformats.org/officeDocument/2006/relationships/hyperlink" Target="https://www.amazon.com/IIVVERR-TAU-0837-Electromagnet-Solenoide-electromagn%C3%A9tico/dp/B082KMMXSD" TargetMode="External"/><Relationship Id="rId306" Type="http://schemas.openxmlformats.org/officeDocument/2006/relationships/hyperlink" Target="https://www.raspberrypi.org/products/raspberry-pi-3-model-b-plus/" TargetMode="External"/><Relationship Id="rId427" Type="http://schemas.openxmlformats.org/officeDocument/2006/relationships/hyperlink" Target="https://hanpose.en.made-in-china.com/product/sNCnrYjVLWkl/China-Stepper-Motor-23HS5628-4-Lead-NEMA-23-Stepper-Motor-57-Motor.html" TargetMode="External"/><Relationship Id="rId301" Type="http://schemas.openxmlformats.org/officeDocument/2006/relationships/hyperlink" Target="https://www.seeedstudio.com/Raspberry-Pi-2-Model-B-w-ARMv7-Quad-Core-1GB-RAM-p-2289.html" TargetMode="External"/><Relationship Id="rId422" Type="http://schemas.openxmlformats.org/officeDocument/2006/relationships/hyperlink" Target="https://www.aliexpress.com/item/4000144047453.html" TargetMode="External"/><Relationship Id="rId300" Type="http://schemas.openxmlformats.org/officeDocument/2006/relationships/hyperlink" Target="http://wiki.seeedstudio.com/Rainbowduino/" TargetMode="External"/><Relationship Id="rId421" Type="http://schemas.openxmlformats.org/officeDocument/2006/relationships/hyperlink" Target="https://hanpose.en.made-in-china.com/product/rytmPvRAhjkN/China-Hybrid-NEMA-17-2408s-Stepper-Motor3-17-1-5-18-1.html" TargetMode="External"/><Relationship Id="rId420" Type="http://schemas.openxmlformats.org/officeDocument/2006/relationships/hyperlink" Target="https://www.aliexpress.com/item/4000144047453.html" TargetMode="External"/><Relationship Id="rId415" Type="http://schemas.openxmlformats.org/officeDocument/2006/relationships/hyperlink" Target="https://www.dfrobot.com/product-1233.html" TargetMode="External"/><Relationship Id="rId414" Type="http://schemas.openxmlformats.org/officeDocument/2006/relationships/hyperlink" Target="http://www.dfrobot.com/wiki/index.php/MicroSD_card_module_for_Arduino_(SKU:DFR0229)" TargetMode="External"/><Relationship Id="rId413" Type="http://schemas.openxmlformats.org/officeDocument/2006/relationships/hyperlink" Target="http://www.dfrobot.com/index.php?route=product/product&amp;product_id=875&amp;search=microsd+card++module&amp;description=true" TargetMode="External"/><Relationship Id="rId412" Type="http://schemas.openxmlformats.org/officeDocument/2006/relationships/hyperlink" Target="https://www.raspberrypi.com/documentation/computers/getting-started.html" TargetMode="External"/><Relationship Id="rId419" Type="http://schemas.openxmlformats.org/officeDocument/2006/relationships/hyperlink" Target="https://hanpose.en.made-in-china.com/product/AjdJWyKElFhl/China-14-1-19-1-27-1-Reduction-Ratio-2408-Gear-Stepper-Motor-0-6A.html" TargetMode="External"/><Relationship Id="rId418" Type="http://schemas.openxmlformats.org/officeDocument/2006/relationships/hyperlink" Target="https://www.amazon.ca/Davitu-DC-Motor-Positive-Negative/dp/B09FT163XM" TargetMode="External"/><Relationship Id="rId417" Type="http://schemas.openxmlformats.org/officeDocument/2006/relationships/hyperlink" Target="https://kittenbot-docs-en.readthedocs.io/en/latest/kittenbot/index.html" TargetMode="External"/><Relationship Id="rId416" Type="http://schemas.openxmlformats.org/officeDocument/2006/relationships/hyperlink" Target="https://www.dfrobot.com/wiki/index.php/Basic_Kit_for_Cherokey_4WD_SKU:ROB0117" TargetMode="External"/><Relationship Id="rId411" Type="http://schemas.openxmlformats.org/officeDocument/2006/relationships/hyperlink" Target="https://www.raspberrypi.com/products/raspberry-pi-4-model-b/" TargetMode="External"/><Relationship Id="rId410" Type="http://schemas.openxmlformats.org/officeDocument/2006/relationships/hyperlink" Target="https://www.dfrobot.com/wiki/index.php/Xbee_Shield_For_Arduino_(no_Xbee)_(SKU:DFR0015)" TargetMode="External"/><Relationship Id="rId206" Type="http://schemas.openxmlformats.org/officeDocument/2006/relationships/hyperlink" Target="http://wiki.seeedstudio.com/Grove-IR_Distance_Interrupter_v1.2/" TargetMode="External"/><Relationship Id="rId327" Type="http://schemas.openxmlformats.org/officeDocument/2006/relationships/hyperlink" Target="https://www.dfrobot.com/wiki/index.php/SHT1x_Humidity_and_Temperature_Sensor_(SKU:_DFR0066)" TargetMode="External"/><Relationship Id="rId205" Type="http://schemas.openxmlformats.org/officeDocument/2006/relationships/hyperlink" Target="https://www.seeedstudio.com/Grove-IR-Distance-Interrupter-p-1278.html" TargetMode="External"/><Relationship Id="rId326" Type="http://schemas.openxmlformats.org/officeDocument/2006/relationships/hyperlink" Target="https://www.dfrobot.com/index.php?route=product/product&amp;product_id=80&amp;search=sht" TargetMode="External"/><Relationship Id="rId204" Type="http://schemas.openxmlformats.org/officeDocument/2006/relationships/hyperlink" Target="https://wiki.dfrobot.com/IO_expansion_board_for_Edison_SKU_DFR338" TargetMode="External"/><Relationship Id="rId325" Type="http://schemas.openxmlformats.org/officeDocument/2006/relationships/hyperlink" Target="http://wiki.seeedstudio.com/SD_Card_shield_V4.0/" TargetMode="External"/><Relationship Id="rId203" Type="http://schemas.openxmlformats.org/officeDocument/2006/relationships/hyperlink" Target="http://www.dfrobot.com/index.php?route=product/product&amp;product_id=1244" TargetMode="External"/><Relationship Id="rId324" Type="http://schemas.openxmlformats.org/officeDocument/2006/relationships/hyperlink" Target="https://www.seeedstudio.com/SD-Card-Shield-V4-p-1381.html" TargetMode="External"/><Relationship Id="rId209" Type="http://schemas.openxmlformats.org/officeDocument/2006/relationships/hyperlink" Target="https://www.dfrobot.com/index.php?route=product/product&amp;product_id=667&amp;search=immersible" TargetMode="External"/><Relationship Id="rId208" Type="http://schemas.openxmlformats.org/officeDocument/2006/relationships/hyperlink" Target="https://www.dfrobot.com/wiki/index.php/Voice_Recorder-ISD1820_SKU:_SEN0197" TargetMode="External"/><Relationship Id="rId329" Type="http://schemas.openxmlformats.org/officeDocument/2006/relationships/hyperlink" Target="http://wiki.seeedstudio.com/Grove-SPDT_Relay_30A/" TargetMode="External"/><Relationship Id="rId207" Type="http://schemas.openxmlformats.org/officeDocument/2006/relationships/hyperlink" Target="https://www.dfrobot.com/product-1507.html" TargetMode="External"/><Relationship Id="rId328" Type="http://schemas.openxmlformats.org/officeDocument/2006/relationships/hyperlink" Target="https://www.seeedstudio.com/Grove-SPDT-Relay-30-p-1473.html" TargetMode="External"/><Relationship Id="rId202" Type="http://schemas.openxmlformats.org/officeDocument/2006/relationships/hyperlink" Target="http://wiki.seeedstudio.com/Grove-I2C_Touch_Sensor/" TargetMode="External"/><Relationship Id="rId323" Type="http://schemas.openxmlformats.org/officeDocument/2006/relationships/hyperlink" Target="http://wiki.seeedstudio.com/Grove-Rotary_Angle_Sensor/" TargetMode="External"/><Relationship Id="rId201" Type="http://schemas.openxmlformats.org/officeDocument/2006/relationships/hyperlink" Target="https://www.seeedstudio.com/Grove-I2C-Touch-Sensor-p-840.html" TargetMode="External"/><Relationship Id="rId322" Type="http://schemas.openxmlformats.org/officeDocument/2006/relationships/hyperlink" Target="https://www.seeedstudio.com/Grove-Rotary-Angle-Sensor-p-770.html" TargetMode="External"/><Relationship Id="rId200" Type="http://schemas.openxmlformats.org/officeDocument/2006/relationships/hyperlink" Target="http://wiki.seeedstudio.com/Grove-I2C_Motor_Driver_V1.3/" TargetMode="External"/><Relationship Id="rId321" Type="http://schemas.openxmlformats.org/officeDocument/2006/relationships/hyperlink" Target="https://www.dfrobot.com/wiki/index.php/DFRduino_Romeo-All_in_one_Controller_V1.1(SKU:DFR0004)" TargetMode="External"/><Relationship Id="rId320" Type="http://schemas.openxmlformats.org/officeDocument/2006/relationships/hyperlink" Target="http://www.dfrobot.com/index.php?route=product/product&amp;product_id=656" TargetMode="External"/><Relationship Id="rId316" Type="http://schemas.openxmlformats.org/officeDocument/2006/relationships/hyperlink" Target="https://www.seeedstudio.com/Grove-Relay-p-769.html" TargetMode="External"/><Relationship Id="rId315" Type="http://schemas.openxmlformats.org/officeDocument/2006/relationships/hyperlink" Target="https://web.archive.org/web/20160402181928/http://www.seeedstudio.com:80/wiki/Grove_-_Recorder" TargetMode="External"/><Relationship Id="rId436" Type="http://schemas.openxmlformats.org/officeDocument/2006/relationships/drawing" Target="../drawings/drawing4.xml"/><Relationship Id="rId314" Type="http://schemas.openxmlformats.org/officeDocument/2006/relationships/hyperlink" Target="https://web.archive.org/web/20160403125146/http://www.seeedstudio.com/depot/Grove-Recorder-p-1825.html" TargetMode="External"/><Relationship Id="rId435" Type="http://schemas.openxmlformats.org/officeDocument/2006/relationships/hyperlink" Target="https://www.raspberrypi.org/products/raspberry-pi-universal-power-supply/" TargetMode="External"/><Relationship Id="rId313" Type="http://schemas.openxmlformats.org/officeDocument/2006/relationships/hyperlink" Target="https://www.raspberrypi.org/products/raspberry-pi-zero-w/" TargetMode="External"/><Relationship Id="rId434" Type="http://schemas.openxmlformats.org/officeDocument/2006/relationships/hyperlink" Target="https://botland.store/stepper-motors/6429-stepper-motor-jk42hs40-1704-200-steps-28v-17a-04nm.html" TargetMode="External"/><Relationship Id="rId319" Type="http://schemas.openxmlformats.org/officeDocument/2006/relationships/hyperlink" Target="https://www.dfrobot.com/wiki/index.php/Relay_Module_(Arduino_Compatible)_(SKU:_DFR0017)" TargetMode="External"/><Relationship Id="rId318" Type="http://schemas.openxmlformats.org/officeDocument/2006/relationships/hyperlink" Target="https://www.dfrobot.com/product-64.html" TargetMode="External"/><Relationship Id="rId317" Type="http://schemas.openxmlformats.org/officeDocument/2006/relationships/hyperlink" Target="http://wiki.seeedstudio.com/Grove-Relay/" TargetMode="External"/><Relationship Id="rId312" Type="http://schemas.openxmlformats.org/officeDocument/2006/relationships/hyperlink" Target="https://cdn-shop.adafruit.com/datasheets/pi-mech_schematic.pdf" TargetMode="External"/><Relationship Id="rId433" Type="http://schemas.openxmlformats.org/officeDocument/2006/relationships/hyperlink" Target="https://www.eminebea.com/en/product/rotary/steppingmotor/hybrid/standard/17pm-k.shtml" TargetMode="External"/><Relationship Id="rId311" Type="http://schemas.openxmlformats.org/officeDocument/2006/relationships/hyperlink" Target="https://www.adafruit.com/product/1914" TargetMode="External"/><Relationship Id="rId432" Type="http://schemas.openxmlformats.org/officeDocument/2006/relationships/hyperlink" Target="https://www.amazon.com/Torque-Stepper-4-Lead-42BYGH34-17HS3401/dp/B0DHSVB85P/" TargetMode="External"/><Relationship Id="rId310" Type="http://schemas.openxmlformats.org/officeDocument/2006/relationships/hyperlink" Target="https://www.adafruit.com/product/2266" TargetMode="External"/><Relationship Id="rId431" Type="http://schemas.openxmlformats.org/officeDocument/2006/relationships/hyperlink" Target="https://www.cncsparetools.com/product/leadshine-dm542-05-step-driver-for-stepper-motor-driving.html" TargetMode="External"/><Relationship Id="rId430" Type="http://schemas.openxmlformats.org/officeDocument/2006/relationships/hyperlink" Target="https://www.aliexpress.us/item/2255801065157463.html"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hk.canon/en/consumer/eos-6d-mark-ii-body/product?domainID=10010&amp;prrfnbr=201221" TargetMode="External"/><Relationship Id="rId2" Type="http://schemas.openxmlformats.org/officeDocument/2006/relationships/hyperlink" Target="http://gdlp01.c-wss.com/gds/3/0300009243/01/eos6d-bim-en.pdf" TargetMode="External"/><Relationship Id="rId3" Type="http://schemas.openxmlformats.org/officeDocument/2006/relationships/hyperlink" Target="https://www.banggood.com/Sidande-Digital-C1-Timing-Timer-Remote-Controller-Shutter-Release-for-Canon-70D-60D-700D-650D-p-1090615.html?cur_warehouse=CN" TargetMode="External"/><Relationship Id="rId4" Type="http://schemas.openxmlformats.org/officeDocument/2006/relationships/hyperlink" Target="https://www.youtube.com/watch?v=kruxHOFqMCc" TargetMode="External"/><Relationship Id="rId9" Type="http://schemas.openxmlformats.org/officeDocument/2006/relationships/hyperlink" Target="https://store.intelrealsense.com/buy-intel-realsense-depth-camera-d435.html?_ga=2.19093368.1337782850.1629090569-2088768677.1629090569" TargetMode="External"/><Relationship Id="rId5" Type="http://schemas.openxmlformats.org/officeDocument/2006/relationships/hyperlink" Target="https://gopro.com/en/hk/info/static/yourhero5/black" TargetMode="External"/><Relationship Id="rId6" Type="http://schemas.openxmlformats.org/officeDocument/2006/relationships/hyperlink" Target="https://gopro.com/content/dam/help/hero/manuals/UM_HERO_ENG_REVB_WEB.pdf?srsltid=AfmBOoo1M7yENDMFUYe451pQiRcYJrybdTscuTMggyRRODn6tM2eeb5a" TargetMode="External"/><Relationship Id="rId7" Type="http://schemas.openxmlformats.org/officeDocument/2006/relationships/hyperlink" Target="https://www.intelrealsense.com/depth-camera-d415/" TargetMode="External"/><Relationship Id="rId8" Type="http://schemas.openxmlformats.org/officeDocument/2006/relationships/hyperlink" Target="https://store.intelrealsense.com/buy-intel-realsense-depth-camera-d415.html?_ga=2.240670275.1337782850.1629090569-2088768677.1629090569" TargetMode="External"/><Relationship Id="rId40" Type="http://schemas.openxmlformats.org/officeDocument/2006/relationships/hyperlink" Target="https://store.huion.com/products/huion-l4s" TargetMode="External"/><Relationship Id="rId42" Type="http://schemas.openxmlformats.org/officeDocument/2006/relationships/hyperlink" Target="https://static.bhphotovideo.com/lit_files/309138.pdf" TargetMode="External"/><Relationship Id="rId41" Type="http://schemas.openxmlformats.org/officeDocument/2006/relationships/hyperlink" Target="http://upload.sunsky-online.com/res/drivers/S-CA-2821.pdf" TargetMode="External"/><Relationship Id="rId44"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3" Type="http://schemas.openxmlformats.org/officeDocument/2006/relationships/hyperlink" Target="http://www.yongnuo.com.cn/usermanual/pdf/YN600LIIdy.pdf" TargetMode="External"/><Relationship Id="rId46" Type="http://schemas.openxmlformats.org/officeDocument/2006/relationships/hyperlink" Target="https://www.amazon.com/Catalina-Lighting-18775-012-Hollywood-Spotlight/dp/B074PGWGTF/ref=sr_1_13?dchild=1&amp;keywords=mini+led+spotlight&amp;qid=1626230174&amp;sr=8-13" TargetMode="External"/><Relationship Id="rId45"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8" Type="http://schemas.openxmlformats.org/officeDocument/2006/relationships/hyperlink" Target="https://photographylife.com/how-to-use-a-reflector" TargetMode="External"/><Relationship Id="rId47" Type="http://schemas.openxmlformats.org/officeDocument/2006/relationships/hyperlink" Target="https://www.amazon.com/gp/product/B002ZIMEMW/ref=s9_acsd_top_hd_bw_bdKRvP_c_x_1_w?pf_rd_m=ATVPDKIKX0DER&amp;pf_rd_s=merchandised-search-3&amp;pf_rd_r=SN812G1K8D65ZD253Q7C&amp;pf_rd_t=101&amp;pf_rd_p=3b8d65bb-7e31-5f04-a276-90d2a9af2930&amp;pf_rd_i=581151011" TargetMode="External"/><Relationship Id="rId49" Type="http://schemas.openxmlformats.org/officeDocument/2006/relationships/hyperlink" Target="https://www.amazon.com/Neewer-Marco-Light-Adapter-Tamron/dp/B0031AQ302" TargetMode="External"/><Relationship Id="rId31" Type="http://schemas.openxmlformats.org/officeDocument/2006/relationships/hyperlink" Target="https://www.amazon.com/PIXEL-Wireless-Shutter-Release-Control/dp/B01LCN48SI/ref=sr_1_2?dchild=1&amp;keywords=wireless+timer+remote+control+canon+N3&amp;qid=1588818123&amp;sr=8-2" TargetMode="External"/><Relationship Id="rId30" Type="http://schemas.openxmlformats.org/officeDocument/2006/relationships/hyperlink" Target="https://www.sony.com.hk/en/electronics/support/lenses-e-mount-lenses/sel35f18f" TargetMode="External"/><Relationship Id="rId33" Type="http://schemas.openxmlformats.org/officeDocument/2006/relationships/hyperlink" Target="https://www.shopapexel.com/collections/hot-sale-telephoto-lens-kit" TargetMode="External"/><Relationship Id="rId32" Type="http://schemas.openxmlformats.org/officeDocument/2006/relationships/hyperlink" Target="https://images-na.ssl-images-amazon.com/images/I/C188UUm-QzS.pdf" TargetMode="External"/><Relationship Id="rId35" Type="http://schemas.openxmlformats.org/officeDocument/2006/relationships/hyperlink" Target="https://envivo.nu/Files/Images/products/1400-1499/1480/1480-AL-UK-Fish-Eye-Manual-version-7.pdf" TargetMode="External"/><Relationship Id="rId34" Type="http://schemas.openxmlformats.org/officeDocument/2006/relationships/hyperlink" Targe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 TargetMode="External"/><Relationship Id="rId37" Type="http://schemas.openxmlformats.org/officeDocument/2006/relationships/hyperlink" Target="https://www.amazon.com/IMALENT-Brightest-Flashlight-Waterproof-Powerfull/dp/B07RSRXDLX?th=1" TargetMode="External"/><Relationship Id="rId36" Type="http://schemas.openxmlformats.org/officeDocument/2006/relationships/hyperlink" Target="https://www.amazon.com/AJF-Sweden-Samsung-Fisheye-Smartphone/dp/B07PT4FCHT/ref=sr_1_3?crid=1WZXJEV3OHTPM&amp;keywords=Lens+Kit+for+phone+5+in+1&amp;qid=1644202555&amp;sprefix=lens+kit+for+phone+5+in+%2Caps%2C383&amp;sr=8-3" TargetMode="External"/><Relationship Id="rId39" Type="http://schemas.openxmlformats.org/officeDocument/2006/relationships/hyperlink" Target="https://orangemonkie.com/products/foldio3" TargetMode="External"/><Relationship Id="rId38" Type="http://schemas.openxmlformats.org/officeDocument/2006/relationships/hyperlink" Target="https://www.teachengineering.org/content/csu_/activities/csu_reverse/csu_reverse_activity1_studentexample_v2_tedl.pdf" TargetMode="External"/><Relationship Id="rId20" Type="http://schemas.openxmlformats.org/officeDocument/2006/relationships/hyperlink" Target="https://helpguide.sony.net/ilc/1720/v1/en/index.html" TargetMode="External"/><Relationship Id="rId22" Type="http://schemas.openxmlformats.org/officeDocument/2006/relationships/hyperlink" Target="http://www.xiaoyi.com/en/specs_en.html" TargetMode="External"/><Relationship Id="rId21" Type="http://schemas.openxmlformats.org/officeDocument/2006/relationships/hyperlink" Target="https://www2.yitechnology.com/yi-action-camera" TargetMode="External"/><Relationship Id="rId24" Type="http://schemas.openxmlformats.org/officeDocument/2006/relationships/hyperlink" Target="http://en.xiaoyi.com/xiaoyi_en.html" TargetMode="External"/><Relationship Id="rId23" Type="http://schemas.openxmlformats.org/officeDocument/2006/relationships/hyperlink" Target="https://www.xiaoyi.com/en/product.html" TargetMode="External"/><Relationship Id="rId26" Type="http://schemas.openxmlformats.org/officeDocument/2006/relationships/hyperlink" Target="https://community.gopro.com/s/topic/0TO3b000000K1RTGA0/hero11-black?language=en_US" TargetMode="External"/><Relationship Id="rId25" Type="http://schemas.openxmlformats.org/officeDocument/2006/relationships/hyperlink" Target="https://gopro.com/en/hk/shop/cameras/hero11-black/CHDHX-111-master.html" TargetMode="External"/><Relationship Id="rId28" Type="http://schemas.openxmlformats.org/officeDocument/2006/relationships/hyperlink" Target="https://www.insta360.com/support/supportdetail?name=x3" TargetMode="External"/><Relationship Id="rId27" Type="http://schemas.openxmlformats.org/officeDocument/2006/relationships/hyperlink" Target="https://store.insta360.com/product/x3?gclid=EAIaIQobChMI1ozOt8eIgQMVps0WBR1JUAxcEAAYASABEgIgBPD_BwE&amp;insrc=INRDWFR" TargetMode="External"/><Relationship Id="rId29" Type="http://schemas.openxmlformats.org/officeDocument/2006/relationships/hyperlink" Target="https://www.sony.com.hk/en/electronics/camera-lenses/sel35f18f/buy/sel35f18f-syx" TargetMode="External"/><Relationship Id="rId11" Type="http://schemas.openxmlformats.org/officeDocument/2006/relationships/hyperlink" Target="https://store.intelrealsense.com/buy-intel-realsense-depth-camera-d455.html?_ga=2.18423801.1337782850.1629090569-2088768677.1629090569" TargetMode="External"/><Relationship Id="rId10" Type="http://schemas.openxmlformats.org/officeDocument/2006/relationships/hyperlink" Target="https://www.intelrealsense.com/depth-camera-d435/?_ga=2.19093368.1337782850.1629090569-2088768677.1629090569" TargetMode="External"/><Relationship Id="rId13" Type="http://schemas.openxmlformats.org/officeDocument/2006/relationships/hyperlink" Target="https://www.lenovo.com/au/en/smart-devices/daydreamvr/" TargetMode="External"/><Relationship Id="rId12" Type="http://schemas.openxmlformats.org/officeDocument/2006/relationships/hyperlink" Target="https://www.intelrealsense.com/depth-camera-d455/" TargetMode="External"/><Relationship Id="rId15" Type="http://schemas.openxmlformats.org/officeDocument/2006/relationships/hyperlink" Target="https://www.logitech.com/en-hk/products/webcams/c920e-business-webcam.html" TargetMode="External"/><Relationship Id="rId14" Type="http://schemas.openxmlformats.org/officeDocument/2006/relationships/hyperlink" Target="https://www.bhphotovideo.com/lit_files/642238.pdf" TargetMode="External"/><Relationship Id="rId17" Type="http://schemas.openxmlformats.org/officeDocument/2006/relationships/hyperlink" Target="https://www.bhphotovideo.com/c/product/1333693-REG/ricoh_theta_360_degree_camera.html?c3api=2572%2C113041717267&amp;gclid=EAIaIQobChMI6Yuyy_Tc3AIVhYaPCh08XwUqEAAYASAAEgI96_D_BwE" TargetMode="External"/><Relationship Id="rId16" Type="http://schemas.openxmlformats.org/officeDocument/2006/relationships/hyperlink" Target="https://support.logitech.com/en_us/product/hd-pro-webcam-c920" TargetMode="External"/><Relationship Id="rId19" Type="http://schemas.openxmlformats.org/officeDocument/2006/relationships/hyperlink" Target="https://www.sony.com.hk/en/electronics/interchangeable-lens-cameras/ilce-7m3-body-kit" TargetMode="External"/><Relationship Id="rId18" Type="http://schemas.openxmlformats.org/officeDocument/2006/relationships/hyperlink" Target="https://theta360.com/en/about/theta/s.html" TargetMode="External"/><Relationship Id="rId84" Type="http://schemas.openxmlformats.org/officeDocument/2006/relationships/hyperlink" Targe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 TargetMode="External"/><Relationship Id="rId83" Type="http://schemas.openxmlformats.org/officeDocument/2006/relationships/hyperlink" Target="https://www.amazon.com/Adapter-Camcorders-Smartphone-Microphone-Monopod-Black/dp/B01LYDMQ0Q/ref=sr_1_3?crid=2OOBM7B0JXLK9&amp;keywords=camera+light+adapter&amp;qid=1684994901&amp;sprefix=camera+light+adapter%2Caps%2C411&amp;sr=8-3" TargetMode="External"/><Relationship Id="rId86" Type="http://schemas.openxmlformats.org/officeDocument/2006/relationships/hyperlink" Target="https://www.amazon.com/Professional-Aluminum-Mononpod-Removable-Capacity/dp/B00I5NKCNE" TargetMode="External"/><Relationship Id="rId85" Type="http://schemas.openxmlformats.org/officeDocument/2006/relationships/hyperlink" Target="https://www.amazon.co.uk/PMS-VFM-Adjustable-Tripod-Stand/dp/B09DQ5KVGS" TargetMode="External"/><Relationship Id="rId88" Type="http://schemas.openxmlformats.org/officeDocument/2006/relationships/hyperlink" Target="https://www.sony.co.uk/electronics/handycam-camcorders-batteries-chargers/np-f970" TargetMode="External"/><Relationship Id="rId87" Type="http://schemas.openxmlformats.org/officeDocument/2006/relationships/hyperlink" Target="https://www.siruiusa.com/index/index/newsinfo/id/105.html" TargetMode="External"/><Relationship Id="rId89" Type="http://schemas.openxmlformats.org/officeDocument/2006/relationships/hyperlink" Target="https://www.sony.co.uk/electronics/support/camera-camcorder-accessories-batteries-chargers/np-f750" TargetMode="External"/><Relationship Id="rId80" Type="http://schemas.openxmlformats.org/officeDocument/2006/relationships/hyperlink" Target="https://www.dji.com/hk/osmo-mobile-6" TargetMode="External"/><Relationship Id="rId82" Type="http://schemas.openxmlformats.org/officeDocument/2006/relationships/hyperlink" Target="https://www.amazon.com/Release-Camera-Arca-Swiss-Standard-Compatible/dp/B0B45G3Y5S/ref=sr_1_25?crid=2DOKWAOWZ2QGK&amp;keywords=Quick+Release+Plate+base&amp;qid=1684995745&amp;sprefix=quick+release+plate+ba%2Caps%2C505&amp;sr=8-25" TargetMode="External"/><Relationship Id="rId81" Type="http://schemas.openxmlformats.org/officeDocument/2006/relationships/hyperlink" Target="https://www.dji.com/hk-en/support/product/osmo-mobile-6" TargetMode="External"/><Relationship Id="rId73" Type="http://schemas.openxmlformats.org/officeDocument/2006/relationships/hyperlink" Target="https://www.apple.com/hk/shop/product/HNKK2ZM/A/joby-telepod-mobile-all-in-one-tripod-for-iphone" TargetMode="External"/><Relationship Id="rId72" Type="http://schemas.openxmlformats.org/officeDocument/2006/relationships/hyperlink" Target="https://www.bhphotovideo.com/lit_files/745689.pdf" TargetMode="External"/><Relationship Id="rId75" Type="http://schemas.openxmlformats.org/officeDocument/2006/relationships/hyperlink" Target="https://www.sabinetek.com/products/tripod-selfie-stick" TargetMode="External"/><Relationship Id="rId74" Type="http://schemas.openxmlformats.org/officeDocument/2006/relationships/hyperlink" Target="https://www.amazon.com/Vastar-Universal-Smartphone-Horizontal-Adjustable/dp/B01L3B5PBI/ref=sr_1_3?s=wireless&amp;ie=UTF8&amp;qid=1542463141&amp;sr=1-3&amp;keywords=phone+tripod+adapter" TargetMode="External"/><Relationship Id="rId77" Type="http://schemas.openxmlformats.org/officeDocument/2006/relationships/hyperlink" Target="https://www.amazon.com/DJI-Osmo-Mini-Tripod-Compatibility/dp/B0CHJ2PR1K?th=1" TargetMode="External"/><Relationship Id="rId76" Type="http://schemas.openxmlformats.org/officeDocument/2006/relationships/hyperlink" Target="https://us.ricoh-imaging.com/product/theta-extension-te-1/" TargetMode="External"/><Relationship Id="rId79" Type="http://schemas.openxmlformats.org/officeDocument/2006/relationships/hyperlink" Target="https://www.yingkee.hk/yunteng-tripod-dolly-900/" TargetMode="External"/><Relationship Id="rId78" Type="http://schemas.openxmlformats.org/officeDocument/2006/relationships/hyperlink" Target="https://micamnamibia.com.na/Viltrox-VX-11-Video-Cage-Kit-Stabilizer-Film-Movie-Making-System" TargetMode="External"/><Relationship Id="rId71" Type="http://schemas.openxmlformats.org/officeDocument/2006/relationships/hyperlink" Target="https://www.bhphotovideo.com/c/product/945106-REG/manfrotto_mvk500c_mvh500a_535.html" TargetMode="External"/><Relationship Id="rId70" Type="http://schemas.openxmlformats.org/officeDocument/2006/relationships/hyperlink" Target="https://cdn.manfrotto.com/media/downloadable/sparepart/680B-20070716.pdf" TargetMode="External"/><Relationship Id="rId62" Type="http://schemas.openxmlformats.org/officeDocument/2006/relationships/hyperlink" Target="https://dl.djicdn.com/downloads/Ronin-S/Ronin-S%20User%20Manual__v1.0.pdf" TargetMode="External"/><Relationship Id="rId61" Type="http://schemas.openxmlformats.org/officeDocument/2006/relationships/hyperlink" Target="https://store.dji.com/product/ronin-s?site=brandsite&amp;from=insite_search" TargetMode="External"/><Relationship Id="rId64" Type="http://schemas.openxmlformats.org/officeDocument/2006/relationships/hyperlink" Target="https://www.amazon.com/UBeesize-Horizontal-Adjustable-Recording-Photography/dp/B085ZD5QRZ/ref=sr_1_19?keywords=Dual+Phone+Camera+Plate+and+Tripod&amp;qid=1644300410&amp;sr=8-19" TargetMode="External"/><Relationship Id="rId63" Type="http://schemas.openxmlformats.org/officeDocument/2006/relationships/hyperlink" Targe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 TargetMode="External"/><Relationship Id="rId66" Type="http://schemas.openxmlformats.org/officeDocument/2006/relationships/hyperlink" Target="https://www.amazon.com/GorillaPod-Flexible-Tripod-Mirrorless-Cameras/dp/B000KFRSG4" TargetMode="External"/><Relationship Id="rId65" Type="http://schemas.openxmlformats.org/officeDocument/2006/relationships/hyperlink" Target="https://www.amazon.com/Kamisafe-Selfie-Control-Compatible-Logitech/dp/B07C3VXYWG/ref=sr_1_4?crid=6T49A5XY61E2&amp;keywords=small+gorilla+tripod&amp;qid=1584440484&amp;s=electronics&amp;sprefix=small+gorilla+tripod%2Celectronics%2C451&amp;sr=1-4&amp;swrs=C0F324667773FE3782DD8A65457569A3" TargetMode="External"/><Relationship Id="rId68" Type="http://schemas.openxmlformats.org/officeDocument/2006/relationships/hyperlink" Target="https://cdn.manfrotto.com/media/downloadable/manual/Light%20Stand%20Poster-Manfrotto-22.pdf" TargetMode="External"/><Relationship Id="rId67" Type="http://schemas.openxmlformats.org/officeDocument/2006/relationships/hyperlink" Target="https://www.manfrotto.com/global/nano-lighting-stand-black-5001b-1/" TargetMode="External"/><Relationship Id="rId60" Type="http://schemas.openxmlformats.org/officeDocument/2006/relationships/hyperlink" Target="https://www.dji.com/osmo-mobile-3?from=store-product-page" TargetMode="External"/><Relationship Id="rId69" Type="http://schemas.openxmlformats.org/officeDocument/2006/relationships/hyperlink" Target="https://www.manfrotto.com/ie-en/compact-4-section-monopod-680b/" TargetMode="External"/><Relationship Id="rId51" Type="http://schemas.openxmlformats.org/officeDocument/2006/relationships/hyperlink" Target="https://www.bhphotovideo.com/c/product/1101196-REG/yongnuo_yn_560iv_yn560_iv_speedlite.html" TargetMode="External"/><Relationship Id="rId50" Type="http://schemas.openxmlformats.org/officeDocument/2006/relationships/hyperlink" Target="https://www.youtube.com/watch?v=bj3e8qiIJso" TargetMode="External"/><Relationship Id="rId53" Type="http://schemas.openxmlformats.org/officeDocument/2006/relationships/hyperlink" Target="https://flashlight.nitecore.com/product/nu43" TargetMode="External"/><Relationship Id="rId52" Type="http://schemas.openxmlformats.org/officeDocument/2006/relationships/hyperlink" Target="https://www.bhphotovideo.com/lit_files/571660.pdf" TargetMode="External"/><Relationship Id="rId55" Type="http://schemas.openxmlformats.org/officeDocument/2006/relationships/hyperlink" Target="https://m.aliexpress.com/i/32951923402.html" TargetMode="External"/><Relationship Id="rId54" Type="http://schemas.openxmlformats.org/officeDocument/2006/relationships/hyperlink" Target="https://flashlight.nitecore.com/Uploads/FLASHLIGHTS/download/nu43.pdf" TargetMode="External"/><Relationship Id="rId57" Type="http://schemas.openxmlformats.org/officeDocument/2006/relationships/hyperlink" Target="https://godox.eu/wp-content/uploads/2021/06/Godox_LC500R_20200417.pdf" TargetMode="External"/><Relationship Id="rId56" Type="http://schemas.openxmlformats.org/officeDocument/2006/relationships/hyperlink" Target="https://www.bhphotovideo.com/c/product/1646208-REG/godox_ring72_macro_led_ring.html" TargetMode="External"/><Relationship Id="rId59" Type="http://schemas.openxmlformats.org/officeDocument/2006/relationships/hyperlink" Target="https://store.dji.com/product/osmo-mobile-3?site=brandsite&amp;from=buy_now_bar&amp;vid=83691" TargetMode="External"/><Relationship Id="rId58" Type="http://schemas.openxmlformats.org/officeDocument/2006/relationships/hyperlink" Target="https://world.taobao.com/item/531093081930.htm" TargetMode="External"/><Relationship Id="rId95" Type="http://schemas.openxmlformats.org/officeDocument/2006/relationships/hyperlink" Target="https://dl.djicdn.com/downloads/Ronin-S/20181023/Ronin-+Battery+Adapter+multi.pdf" TargetMode="External"/><Relationship Id="rId94" Type="http://schemas.openxmlformats.org/officeDocument/2006/relationships/hyperlink" Target="https://store.dji.com/product/ronin-s-battery-adapter?from=autocomplete&amp;position=0" TargetMode="External"/><Relationship Id="rId97" Type="http://schemas.openxmlformats.org/officeDocument/2006/relationships/drawing" Target="../drawings/drawing5.xml"/><Relationship Id="rId96" Type="http://schemas.openxmlformats.org/officeDocument/2006/relationships/hyperlink" Targe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 TargetMode="External"/><Relationship Id="rId91" Type="http://schemas.openxmlformats.org/officeDocument/2006/relationships/hyperlink" Target="https://www.sony.com/electronics/interchangeable-lens-cameras-batteries-chargers/np-fz100/buy" TargetMode="External"/><Relationship Id="rId90" Type="http://schemas.openxmlformats.org/officeDocument/2006/relationships/hyperlink" Target="https://hk.canon/en/consumer/battery-pack-lp-e6p/product" TargetMode="External"/><Relationship Id="rId93" Type="http://schemas.openxmlformats.org/officeDocument/2006/relationships/hyperlink" Target="https://www.manfrotto.com/hk-en/lite-tite-swivel-aluminium-umbrella-adapter-026/" TargetMode="External"/><Relationship Id="rId92" Type="http://schemas.openxmlformats.org/officeDocument/2006/relationships/hyperlink" Target="https://www.sony.com/electronics/support/camera-camcorder-accessories-batteries-chargers/np-fz100"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www.apple.com/hk/shop/product/MK2E3ZA/A/magic-mouse?fnode=1eb7d3fa3f90a6f1022d75fd14bd3f90cf57e0e856971f74f50d7086a28f58814d1fc132a3137da2c83ae1e6b69ce28f3260ac410c706dd9b98ad3ae37bc784ace74634daabe89299eab9189dcf654d0ddac2922c8882311446c1a3ec95cd71d" TargetMode="External"/><Relationship Id="rId2" Type="http://schemas.openxmlformats.org/officeDocument/2006/relationships/hyperlink" Target="https://apple.fandom.com/wiki/Apple_USB_SuperDrive" TargetMode="External"/><Relationship Id="rId3" Type="http://schemas.openxmlformats.org/officeDocument/2006/relationships/hyperlink" Target="https://support.apple.com/en-hk/102181" TargetMode="External"/><Relationship Id="rId4" Type="http://schemas.openxmlformats.org/officeDocument/2006/relationships/hyperlink" Target="https://www.dell.com/en-us/shop/dell-optical-wired-mouse-ms116/apd/275-bbcb/pc-accessories" TargetMode="External"/><Relationship Id="rId9"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5" Type="http://schemas.openxmlformats.org/officeDocument/2006/relationships/hyperlink" Target="https://i.dell.com/sites/doccontent/shared-content/solutions/en/Documents/mouse_ms111hf_ms111p_us.pdf" TargetMode="External"/><Relationship Id="rId6" Type="http://schemas.openxmlformats.org/officeDocument/2006/relationships/hyperlink" Target="https://www.harvilon.com/Products/4GLTE_Router/FDD-LTE_Router/413.html" TargetMode="External"/><Relationship Id="rId7" Type="http://schemas.openxmlformats.org/officeDocument/2006/relationships/hyperlink" Target="https://www.4gltemall.com/huawei-ws831-wireless-router.html" TargetMode="External"/><Relationship Id="rId8"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40" Type="http://schemas.openxmlformats.org/officeDocument/2006/relationships/hyperlink" Target="https://www.logitech.com/en-hk/product/wireless-touch-keyboard-k400-plus" TargetMode="External"/><Relationship Id="rId42" Type="http://schemas.openxmlformats.org/officeDocument/2006/relationships/hyperlink" Target="https://www.logitech.com/en-us/products/combos/mk235-durable-keyboard-mouse.920-007897.html?crid=1759" TargetMode="External"/><Relationship Id="rId41" Type="http://schemas.openxmlformats.org/officeDocument/2006/relationships/hyperlink" Target="https://www.logitech.com/assets/42364/4/k400-quick-start-guide.pdf" TargetMode="External"/><Relationship Id="rId44" Type="http://schemas.openxmlformats.org/officeDocument/2006/relationships/hyperlink" Target="https://www.manua.ls/microsoft/all-in-one-media-keyboard/manual" TargetMode="External"/><Relationship Id="rId43" Type="http://schemas.openxmlformats.org/officeDocument/2006/relationships/hyperlink" Target="https://www.amazon.com/Microsoft-Wireless-Media-Keyboard-N9Z-00001/dp/B00IICMUWS" TargetMode="External"/><Relationship Id="rId46" Type="http://schemas.openxmlformats.org/officeDocument/2006/relationships/hyperlink" Target="http://rpw.rapoo.cn/E9080%20manual-AAP.pdf" TargetMode="External"/><Relationship Id="rId45" Type="http://schemas.openxmlformats.org/officeDocument/2006/relationships/hyperlink" Target="https://www.amazon.com/Rapoo-Technologies-E6700-Keyboard-1028-04Q0E-800/dp/B00GU1GN9A/ref=sr_1_1?keywords=rapoo+E6700&amp;qid=1562060566&amp;s=electronics&amp;sr=1-1" TargetMode="External"/><Relationship Id="rId48" Type="http://schemas.openxmlformats.org/officeDocument/2006/relationships/hyperlink" Target="https://www.ugreen.com/products/ugreen-3-5-2-5-hard-drive-enclosure" TargetMode="External"/><Relationship Id="rId47" Type="http://schemas.openxmlformats.org/officeDocument/2006/relationships/hyperlink" Target="https://www.amazon.com/dp/B076WQHK2G/ref=as_li_ss_tl?ie=UTF8&amp;linkCode=sl1&amp;tag=ugreenus-20&amp;linkId=e1e601a890dd06915ab46b0a42ae3120&amp;language=en_US" TargetMode="External"/><Relationship Id="rId49" Type="http://schemas.openxmlformats.org/officeDocument/2006/relationships/hyperlink" Target="https://www.ugreen.com/collections/usb-card-reader/products/usb-3-0-card-reader-with-sd-tf?variant=39915666571326" TargetMode="External"/><Relationship Id="rId31" Type="http://schemas.openxmlformats.org/officeDocument/2006/relationships/hyperlink" Target="https://www.dell.com/support/product-details/zh-hk/product/dell-1142-keyboards/overview" TargetMode="External"/><Relationship Id="rId30" Type="http://schemas.openxmlformats.org/officeDocument/2006/relationships/hyperlink" Target="https://www.amazon.com/Dell-FBA_884116173823-Keyboard-KB212-B/dp/B00U7QJ1DY" TargetMode="External"/><Relationship Id="rId33" Type="http://schemas.openxmlformats.org/officeDocument/2006/relationships/hyperlink" Target="https://www.dragonframe.com/download/Dragonframe%20User%20Guide%20-%20Mac.pdf?srsltid=AfmBOorirIrdKGpu-Fr3ysA_yKBNATpuK0fGAPgLeuu6QvB1nuKGgYu2" TargetMode="External"/><Relationship Id="rId32" Type="http://schemas.openxmlformats.org/officeDocument/2006/relationships/hyperlink" Target="https://www.dragonframe.com/product/dragonframe-bluetooth-controller/?srsltid=AfmBOooUVqTbtK6DOfFTeSFbLJS4HBAy-0nlT1WGgXeMI94TOzS4Sxzd" TargetMode="External"/><Relationship Id="rId35" Type="http://schemas.openxmlformats.org/officeDocument/2006/relationships/hyperlink" Target="https://support.logitech.com/en_us/product/wireless-combo-mk520" TargetMode="External"/><Relationship Id="rId34" Type="http://schemas.openxmlformats.org/officeDocument/2006/relationships/hyperlink" Target="https://www.logitech.com/en-hk/product/wireless-combo-mk520?crid=1759" TargetMode="External"/><Relationship Id="rId37" Type="http://schemas.openxmlformats.org/officeDocument/2006/relationships/hyperlink" Target="https://support.logitech.com/en_us/product/keyboard-k120" TargetMode="External"/><Relationship Id="rId36" Type="http://schemas.openxmlformats.org/officeDocument/2006/relationships/hyperlink" Target="https://www.walmart.com/ip/Logitech-K120-Ergonomic-Desktop-Wired-Keyboard-USB-Black/15050908" TargetMode="External"/><Relationship Id="rId39" Type="http://schemas.openxmlformats.org/officeDocument/2006/relationships/hyperlink" Target="https://support.logitech.com/en_us/product/wireless-combo-mk240" TargetMode="External"/><Relationship Id="rId38" Type="http://schemas.openxmlformats.org/officeDocument/2006/relationships/hyperlink" Target="https://www.logitech.com/en-hk/product/mk240-nano-wireless-keyboard-mouse-combo" TargetMode="External"/><Relationship Id="rId20" Type="http://schemas.openxmlformats.org/officeDocument/2006/relationships/hyperlink" Target="https://www.wdc.com/products/portable-storage/wd-elements-portable.html" TargetMode="External"/><Relationship Id="rId22" Type="http://schemas.openxmlformats.org/officeDocument/2006/relationships/hyperlink" Target="https://fccid.io/C3K1383/User-Manual/Manual-2-1094095" TargetMode="External"/><Relationship Id="rId21" Type="http://schemas.openxmlformats.org/officeDocument/2006/relationships/hyperlink" Target="https://www.amazon.com/dp/B0025ZH43O/ref=twister_B00472MELK?_encoding=UTF8&amp;psc=1" TargetMode="External"/><Relationship Id="rId24" Type="http://schemas.openxmlformats.org/officeDocument/2006/relationships/hyperlink" Target="https://www.amazon.com/SAMSUNG-Inch-Internal-MZ-77E2T0B-AM/dp/B08QB93S6R" TargetMode="External"/><Relationship Id="rId23" Type="http://schemas.openxmlformats.org/officeDocument/2006/relationships/hyperlink" Target="https://www.amazon.com/CarrieCathy-Desktop-Anti-Theft-Security-Enclosure/dp/B09JB5JRBF/ref=sr_1_5?crid=3DE50F4YJ08A&amp;keywords=iPad%2BPro%2Banti%2Btheft&amp;qid=1697619160&amp;sprefix=ipad%2Bpro%2Banti%2Btheft%2Caps%2C420&amp;sr=8-5&amp;th=1" TargetMode="External"/><Relationship Id="rId26" Type="http://schemas.openxmlformats.org/officeDocument/2006/relationships/hyperlink" Target="https://item.taobao.com/item.htm?id=701275405995&amp;ali_refid=a3_420435_1006:1103643963:N:Jwz9xaz9pHSckarLHLhGfh9DT3M4NuDV:5782a971b942707375fee4de0b746e18&amp;ali_trackid=1_5782a971b942707375fee4de0b746e18&amp;spm=a21n57.1.0.0(None)" TargetMode="External"/><Relationship Id="rId25" Type="http://schemas.openxmlformats.org/officeDocument/2006/relationships/hyperlink" Target="https://www.apple.com/shop/buy-mac/imac/silver-24-inch-8-core-cpu-8-core-gpu-8gb-memory-512gb" TargetMode="External"/><Relationship Id="rId28" Type="http://schemas.openxmlformats.org/officeDocument/2006/relationships/hyperlink" Target="https://www.dell.com/en-us/shop/dell-multimedia-keyboard-kb216/apd/580-admt/pc-accessories" TargetMode="External"/><Relationship Id="rId27" Type="http://schemas.openxmlformats.org/officeDocument/2006/relationships/hyperlink" Targe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 TargetMode="External"/><Relationship Id="rId29" Type="http://schemas.openxmlformats.org/officeDocument/2006/relationships/hyperlink" Target="https://www.dell.com/support/product-details/zh-hk/product/dell-1142-keyboards/overview" TargetMode="External"/><Relationship Id="rId11" Type="http://schemas.openxmlformats.org/officeDocument/2006/relationships/hyperlink" Target="https://support.logitech.com/en_us/product/g402-hyperion-fury-fps-gaming-mouse" TargetMode="External"/><Relationship Id="rId10" Type="http://schemas.openxmlformats.org/officeDocument/2006/relationships/hyperlink" Target="https://www.logitechg.com/zh-hk/products/gaming-mice/g402-hyperion-fury-fps-gaming-mouse.html" TargetMode="External"/><Relationship Id="rId13" Type="http://schemas.openxmlformats.org/officeDocument/2006/relationships/hyperlink" Target="https://www.apple.com/hk/en/mac-mini/?afid=p238%7CsE5qqXRu2-dc_mtid_209253t940416_pcrid_307934916152_&amp;cid=wwa-hk-kwgo-mac-slid-" TargetMode="External"/><Relationship Id="rId12" Type="http://schemas.openxmlformats.org/officeDocument/2006/relationships/hyperlink" Target="https://www.apple.com/hk/shop/buy-mac/mac-mini" TargetMode="External"/><Relationship Id="rId15" Type="http://schemas.openxmlformats.org/officeDocument/2006/relationships/hyperlink" Target="https://support.apple.com/mac/macbook-pro" TargetMode="External"/><Relationship Id="rId14" Type="http://schemas.openxmlformats.org/officeDocument/2006/relationships/hyperlink" Target="https://www.apple.com/shop/buy-mac/macbook-pro" TargetMode="External"/><Relationship Id="rId17" Type="http://schemas.openxmlformats.org/officeDocument/2006/relationships/hyperlink" Target="https://www.biccamera.com.e.lj.hp.transer.com/bc/item/6835775/" TargetMode="External"/><Relationship Id="rId16" Type="http://schemas.openxmlformats.org/officeDocument/2006/relationships/hyperlink" Target="https://www.amazon.com/Hotspot-Portable-Supports-Lightweight-Unlocked/dp/B0BXXMVLHQ" TargetMode="External"/><Relationship Id="rId19" Type="http://schemas.openxmlformats.org/officeDocument/2006/relationships/hyperlink" Target="https://www.amazon.com/Western-Digital-Elements-Portable-External/dp/B06W55K9N6?th=1" TargetMode="External"/><Relationship Id="rId18" Type="http://schemas.openxmlformats.org/officeDocument/2006/relationships/hyperlink" Target="https://www.ugreen.com/products/4-in-1-usb-3-0-data-hub" TargetMode="External"/><Relationship Id="rId51" Type="http://schemas.openxmlformats.org/officeDocument/2006/relationships/hyperlink" Target="https://www.amazon.co.jp/iBUFFALO-TurboPCEX%E5%AF%BE%E5%BF%9C%E3%82%AB%E3%83%BC%E3%83%89%E3%83%AA%E3%83%BC%E3%83%80%E3%83%BC-%E3%80%90PlayStation4-USB2-0%E3%83%90%E3%82%B9%E3%83%91%E3%83%AF%E3%83%BC%E3%83%A2%E3%83%87%E3%83%AB-BSCR05TU2BK/dp/B007IX86VC?language=en_US" TargetMode="External"/><Relationship Id="rId50" Type="http://schemas.openxmlformats.org/officeDocument/2006/relationships/hyperlink" Target="https://www.ugreen.com/collections/usb-card-reader/products/usb-3-0-card-reader-with-sd-tf?variant=39915666571326" TargetMode="External"/><Relationship Id="rId53" Type="http://schemas.openxmlformats.org/officeDocument/2006/relationships/hyperlink" Target="https://www.amazon.com/UGREEN-Reader-Adapter-Portable-Windows/dp/B07D1J88CF/ref=sr_1_7_sspa?keywords=ugreen+type+c+sd+card+reader&amp;qid=1692951527&amp;sr=8-7-spons&amp;sp_csd=d2lkZ2V0TmFtZT1zcF9tdGY&amp;psc=1" TargetMode="External"/><Relationship Id="rId52" Type="http://schemas.openxmlformats.org/officeDocument/2006/relationships/hyperlink" Target="https://www.buffalotech.com/knowledge-base/how-does-turbopc-work" TargetMode="External"/><Relationship Id="rId55" Type="http://schemas.openxmlformats.org/officeDocument/2006/relationships/drawing" Target="../drawings/drawing6.xml"/><Relationship Id="rId54" Type="http://schemas.openxmlformats.org/officeDocument/2006/relationships/hyperlink" Target="https://www.amazon.com/Mediabridge-Ethernet-Cable-Feet-31-399-25X/dp/B001W28L2Y/ref=sr_1_8?keywords=ethernet+cable&amp;qid=1639022816&amp;sr=8-8"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 TargetMode="External"/><Relationship Id="rId2" Type="http://schemas.openxmlformats.org/officeDocument/2006/relationships/hyperlink" Target="https://docs.microsoft.com/en-us/azure/Kinect-dk/" TargetMode="External"/><Relationship Id="rId3" Type="http://schemas.openxmlformats.org/officeDocument/2006/relationships/hyperlink" Target="https://www.amazon.com/Microsoft-L6M-00001-Kinect-for-Windows/dp/B006UIS53K" TargetMode="External"/><Relationship Id="rId4" Type="http://schemas.openxmlformats.org/officeDocument/2006/relationships/hyperlink" Target="https://www.microsoft.com/en-au/download/details.aspx?id=28782" TargetMode="External"/><Relationship Id="rId9" Type="http://schemas.openxmlformats.org/officeDocument/2006/relationships/hyperlink" Target="https://developer.leapmotion.com/documentation/" TargetMode="External"/><Relationship Id="rId5" Type="http://schemas.openxmlformats.org/officeDocument/2006/relationships/hyperlink" Target="https://www.amazon.com/Microsoft-9J7-00001-Kinect-Adapter-Windows/dp/B00NMSHT7E" TargetMode="External"/><Relationship Id="rId6" Type="http://schemas.openxmlformats.org/officeDocument/2006/relationships/hyperlink" Target="https://www.ebay.com/sch/i.html?_nkw=kinect%202.0" TargetMode="External"/><Relationship Id="rId7" Type="http://schemas.openxmlformats.org/officeDocument/2006/relationships/hyperlink" Target="https://developer.microsoft.com/en-us/windows/kinect/" TargetMode="External"/><Relationship Id="rId8" Type="http://schemas.openxmlformats.org/officeDocument/2006/relationships/hyperlink" Target="https://www.amazon.com/Leap-Motion-Controller-Gesture-Control/dp/B00E3CP9UM" TargetMode="External"/><Relationship Id="rId40" Type="http://schemas.openxmlformats.org/officeDocument/2006/relationships/hyperlink" Target="https://www.amazon.com/Oculus-Virtual-Reality-Headset-Cable-Gaming/dp/B081SHD773" TargetMode="External"/><Relationship Id="rId42" Type="http://schemas.openxmlformats.org/officeDocument/2006/relationships/hyperlink" Target="https://item.jd.com/10088116203523.html" TargetMode="External"/><Relationship Id="rId41" Type="http://schemas.openxmlformats.org/officeDocument/2006/relationships/hyperlink" Target="https://www.meta.com/quest/quest-3/" TargetMode="External"/><Relationship Id="rId43" Type="http://schemas.openxmlformats.org/officeDocument/2006/relationships/drawing" Target="../drawings/drawing7.xml"/><Relationship Id="rId31" Type="http://schemas.openxmlformats.org/officeDocument/2006/relationships/hyperlink" Target="http://elp-svpro.blogspot.com/" TargetMode="External"/><Relationship Id="rId30" Type="http://schemas.openxmlformats.org/officeDocument/2006/relationships/hyperlink" Targe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 TargetMode="External"/><Relationship Id="rId33" Type="http://schemas.openxmlformats.org/officeDocument/2006/relationships/hyperlink" Target="https://www.samsung.com/us/support/computing/hmd/hmd-odyssey/hmd-odyssey-mixed-reality/" TargetMode="External"/><Relationship Id="rId32" Type="http://schemas.openxmlformats.org/officeDocument/2006/relationships/hyperlink" Target="https://www.amazon.com/Samsung-Odyssey-Wireless-Controllers-XE800ZAA-HC1US/dp/B078K2S122" TargetMode="External"/><Relationship Id="rId35" Type="http://schemas.openxmlformats.org/officeDocument/2006/relationships/hyperlink" Targe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 TargetMode="External"/><Relationship Id="rId34" Type="http://schemas.openxmlformats.org/officeDocument/2006/relationships/hyperlink" Target="https://www.amazon.com/Google-Daydream-View-Headset-Slate/dp/B01N634P7O" TargetMode="External"/><Relationship Id="rId37" Type="http://schemas.openxmlformats.org/officeDocument/2006/relationships/hyperlink" Target="https://www.samsung.com/global/galaxy/gear-vr/" TargetMode="External"/><Relationship Id="rId36" Type="http://schemas.openxmlformats.org/officeDocument/2006/relationships/hyperlink" Target="https://www.samsung.com/us/mobile/virtual-reality/gear-vr/gear-vr-with-controller-sm-r324nzaaxar/" TargetMode="External"/><Relationship Id="rId39" Type="http://schemas.openxmlformats.org/officeDocument/2006/relationships/hyperlink" Target="https://ml1-developer.magicleap.com/en-us/home" TargetMode="External"/><Relationship Id="rId38" Type="http://schemas.openxmlformats.org/officeDocument/2006/relationships/hyperlink" Targe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 TargetMode="External"/><Relationship Id="rId20" Type="http://schemas.openxmlformats.org/officeDocument/2006/relationships/hyperlink" Target="https://developer.oculus.com/blog/open-source-release-of-rift-dk2/" TargetMode="External"/><Relationship Id="rId22" Type="http://schemas.openxmlformats.org/officeDocument/2006/relationships/hyperlink" Target="https://www.vive.com/cn/product/vive/" TargetMode="External"/><Relationship Id="rId21" Type="http://schemas.openxmlformats.org/officeDocument/2006/relationships/hyperlink" Target="https://www.amazon.com/Google-87002822-01-Official-Cardboard/dp/B01L92Z8D6/ref=sr_1_3?crid=BFU3CQ7Y0N7S&amp;keywords=Google%2BCardboard&amp;qid=1644300703&amp;sprefix=google%2Bcardboard%2Caps%2C369&amp;sr=8-3&amp;th=1" TargetMode="External"/><Relationship Id="rId24" Type="http://schemas.openxmlformats.org/officeDocument/2006/relationships/hyperlink" Target="https://immersive-display.com/en/htc-vive-accessories/347-htc-vive-tracker.html" TargetMode="External"/><Relationship Id="rId23" Type="http://schemas.openxmlformats.org/officeDocument/2006/relationships/hyperlink" Target="https://www.vive.com/hk/setup/" TargetMode="External"/><Relationship Id="rId26" Type="http://schemas.openxmlformats.org/officeDocument/2006/relationships/hyperlink" Target="https://www.oculus.com/quest/" TargetMode="External"/><Relationship Id="rId25" Type="http://schemas.openxmlformats.org/officeDocument/2006/relationships/hyperlink" Target="https://dl.vive.com/Tracker/Guideline/HTC_Vive_Tracker(2018)_Developer+Guidelines_v1.0.pdf" TargetMode="External"/><Relationship Id="rId28" Type="http://schemas.openxmlformats.org/officeDocument/2006/relationships/hyperlink" Target="https://www.oculus.com/quest-2/" TargetMode="External"/><Relationship Id="rId27" Type="http://schemas.openxmlformats.org/officeDocument/2006/relationships/hyperlink" Target="https://www.meta.com/help/quest/" TargetMode="External"/><Relationship Id="rId29" Type="http://schemas.openxmlformats.org/officeDocument/2006/relationships/hyperlink" Target="https://www.meta.com/help/quest/198156932031556/" TargetMode="External"/><Relationship Id="rId11" Type="http://schemas.openxmlformats.org/officeDocument/2006/relationships/hyperlink" Targe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 TargetMode="External"/><Relationship Id="rId10" Type="http://schemas.openxmlformats.org/officeDocument/2006/relationships/hyperlink" Targe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 TargetMode="External"/><Relationship Id="rId13" Type="http://schemas.openxmlformats.org/officeDocument/2006/relationships/hyperlink" Target="https://www.amazon.com/Microsoft-360-Kinect-Sensor-Certified-Refurbished/dp/B005GA1H4C" TargetMode="External"/><Relationship Id="rId12" Type="http://schemas.openxmlformats.org/officeDocument/2006/relationships/hyperlink" Target="https://support.xbox.com/en-GB/help/xbox-360/accessories/controllers" TargetMode="External"/><Relationship Id="rId15" Type="http://schemas.openxmlformats.org/officeDocument/2006/relationships/hyperlink" Target="https://www.amazon.com/Logitech-G-941-000045-Racing-Wheel/dp/B001NT9TK4" TargetMode="External"/><Relationship Id="rId14" Type="http://schemas.openxmlformats.org/officeDocument/2006/relationships/hyperlink" Target="https://www.alibaba.com/product-detail/NSLikey-Silicone-Skin-Cover-Protective-Case_1600679478624.html?spm=a2700.7724857.0.0.ce9279b4D0VEnA" TargetMode="External"/><Relationship Id="rId17" Type="http://schemas.openxmlformats.org/officeDocument/2006/relationships/hyperlink" Target="https://www.optoma.co.uk/uploads/manuals/zd101-m-en-gb.pdf" TargetMode="External"/><Relationship Id="rId16" Type="http://schemas.openxmlformats.org/officeDocument/2006/relationships/hyperlink" Target="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 TargetMode="External"/><Relationship Id="rId19" Type="http://schemas.openxmlformats.org/officeDocument/2006/relationships/hyperlink" Target="https://www.amazon.com/Oculus-Rift-Developers-Kit-Dk2/dp/B00F5CWD0I" TargetMode="External"/><Relationship Id="rId18" Type="http://schemas.openxmlformats.org/officeDocument/2006/relationships/hyperlink" Targe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 TargetMode="External"/></Relationships>
</file>

<file path=xl/worksheets/_rels/sheet8.xml.rels><?xml version="1.0" encoding="UTF-8" standalone="yes"?><Relationships xmlns="http://schemas.openxmlformats.org/package/2006/relationships"><Relationship Id="rId1" Type="http://schemas.openxmlformats.org/officeDocument/2006/relationships/hyperlink" Target="https://www.apple.com/hk/shop/buy-tv/apple-tv-4k" TargetMode="External"/><Relationship Id="rId2" Type="http://schemas.openxmlformats.org/officeDocument/2006/relationships/hyperlink" Target="https://www.apple.com/hk/en/apple-tv-4k/" TargetMode="External"/><Relationship Id="rId3" Type="http://schemas.openxmlformats.org/officeDocument/2006/relationships/hyperlink" Target="https://item.taobao.com/item.htm?spm=a1z10.1-c.w4004-4233648214.2.51427bc2f5SbrB&amp;id=587709899651" TargetMode="External"/><Relationship Id="rId4" Type="http://schemas.openxmlformats.org/officeDocument/2006/relationships/hyperlink" Targe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 TargetMode="External"/><Relationship Id="rId9" Type="http://schemas.openxmlformats.org/officeDocument/2006/relationships/hyperlink" Target="https://www.amazon.com/ASUS-PB238Q-1920x1080-DisplayPort-Monitor/dp/B00906GBBC" TargetMode="External"/><Relationship Id="rId5" Type="http://schemas.openxmlformats.org/officeDocument/2006/relationships/hyperlink" Target="https://detail.tmall.com/item.htm?id=44072276884&amp;tracelogww=ltckbburl&amp;skuId=82167134149" TargetMode="External"/><Relationship Id="rId6" Type="http://schemas.openxmlformats.org/officeDocument/2006/relationships/hyperlink" Target="https://www.amazon.com/Neewer-10-Pack-Backdrops-Backgrounds-Woodworking/dp/B00KFW2TJS/ref=sr_1_17?s=electronics&amp;ie=UTF8&amp;qid=1533263030&amp;sr=1-17&amp;keywords=green+screen+clamps" TargetMode="External"/><Relationship Id="rId7" Type="http://schemas.openxmlformats.org/officeDocument/2006/relationships/hyperlink" Target="https://www.amazon.com/Photography-Backdrop-Continuous-Chromakey-Background/dp/B075VM76MV/ref=sr_1_6?s=electronics&amp;ie=UTF8&amp;qid=1534130353&amp;sr=1-6&amp;keywords=green+screen+clamps&amp;dpID=51xrBHRCjtL&amp;preST=_SY300_QL70_&amp;dpSrc=srch" TargetMode="External"/><Relationship Id="rId8" Type="http://schemas.openxmlformats.org/officeDocument/2006/relationships/hyperlink" Target="https://www.adobe.com/creativecloud/video/discover/how-to-use-green-screen.html" TargetMode="External"/><Relationship Id="rId40" Type="http://schemas.openxmlformats.org/officeDocument/2006/relationships/hyperlink" Target="https://www.amazon.in/Maxicom-Heavy-Duty-Projector-Capacity/dp/B0758GZNWB/ref=lp_1388926031_1_1?s=electronics&amp;ie=UTF8&amp;qid=1574569795&amp;sr=1-1" TargetMode="External"/><Relationship Id="rId42" Type="http://schemas.openxmlformats.org/officeDocument/2006/relationships/hyperlink" Target="https://www.y5.hk/en/product/xgimi-z6x-projector/" TargetMode="External"/><Relationship Id="rId41" Type="http://schemas.openxmlformats.org/officeDocument/2006/relationships/hyperlink" Target="https://www.amazon.in/Maxicom-Heavy-Duty-Projector-Capacity/dp/B0758GZNWB/ref=lp_1388926031_1_1?s=electronics&amp;ie=UTF8&amp;qid=1574569795&amp;sr=1-1" TargetMode="External"/><Relationship Id="rId44" Type="http://schemas.openxmlformats.org/officeDocument/2006/relationships/hyperlink" Target="https://detail.zol.com.cn/1318/1317419/param.shtml" TargetMode="External"/><Relationship Id="rId43" Type="http://schemas.openxmlformats.org/officeDocument/2006/relationships/hyperlink" Target="https://www.amazon.com/Projector-Universal-Projection-Adjustable-Extendable/dp/B08HCJRBY9/ref=sr_1_5?c=ts&amp;keywords=Projector+Mounts&amp;qid=1697765619&amp;s=tv&amp;sr=1-5&amp;ts_id=10967521" TargetMode="External"/><Relationship Id="rId46" Type="http://schemas.openxmlformats.org/officeDocument/2006/relationships/hyperlink" Target="https://www.amazon.eg/-/en/UGREEN-Micro-Female-Adapter-Supports/dp/B00S4JQTUO" TargetMode="External"/><Relationship Id="rId45" Type="http://schemas.openxmlformats.org/officeDocument/2006/relationships/hyperlink" Target="https://www.amazon.com/UGREEN-Splitter-Support-Compatible-Projector/dp/B09Y1594V7" TargetMode="External"/><Relationship Id="rId48" Type="http://schemas.openxmlformats.org/officeDocument/2006/relationships/hyperlink" Target="https://www.apple.com/shop/product/MJ1L2AM/A/usb-c-vga-multiport-adapter" TargetMode="External"/><Relationship Id="rId47" Type="http://schemas.openxmlformats.org/officeDocument/2006/relationships/hyperlink" Target="https://www.apple.com/shop/product/MUF82AM/A/usb-c-digital-av-multiport-adapter" TargetMode="External"/><Relationship Id="rId49" Type="http://schemas.openxmlformats.org/officeDocument/2006/relationships/hyperlink" Target="https://www.amazon.com/UGREEN-Display-Port-HDMI-Adapter/dp/B08DNQGHWM" TargetMode="External"/><Relationship Id="rId31" Type="http://schemas.openxmlformats.org/officeDocument/2006/relationships/hyperlink" Target="https://www.benq.com/en-us/support/downloads-faq/products/projector/w1080st/manual.html" TargetMode="External"/><Relationship Id="rId30" Type="http://schemas.openxmlformats.org/officeDocument/2006/relationships/hyperlink" Target="https://www.amazon.com/BenQ-W1080ST-1080p-Theater-Projector/dp/B00B11C6HW" TargetMode="External"/><Relationship Id="rId33" Type="http://schemas.openxmlformats.org/officeDocument/2006/relationships/hyperlink" Target="http://www.gzrigal.com/en_productsread.asp?id=169" TargetMode="External"/><Relationship Id="rId32" Type="http://schemas.openxmlformats.org/officeDocument/2006/relationships/hyperlink" Target="https://www.amazon.in/RD-602-Lumens-Android-Projector-Bluetooth/dp/B07CVH99HF" TargetMode="External"/><Relationship Id="rId35" Type="http://schemas.openxmlformats.org/officeDocument/2006/relationships/hyperlink" Target="https://miroirusa.com/pages/hd-pro-projector-m220-m220a" TargetMode="External"/><Relationship Id="rId34" Type="http://schemas.openxmlformats.org/officeDocument/2006/relationships/hyperlink" Target="https://www.amazon.com/Miroir-Projector-M220-Rechargeable-Resolution/dp/B079Q83KRJ" TargetMode="External"/><Relationship Id="rId37" Type="http://schemas.openxmlformats.org/officeDocument/2006/relationships/hyperlink" Target="https://www.usermanuals.au/optoma/gt1080/manual" TargetMode="External"/><Relationship Id="rId36" Type="http://schemas.openxmlformats.org/officeDocument/2006/relationships/hyperlink" Target="https://www.amazon.com/Optoma-GT1080HDR-Projector-Refresh-Response/dp/B07W62S2SJ?th=1" TargetMode="External"/><Relationship Id="rId39" Type="http://schemas.openxmlformats.org/officeDocument/2006/relationships/hyperlink" Target="https://www.optomausa.com/ContentStorage/Documents/817df37c-0ca1-4b75-9a66-b1d18609c1eb.pdf" TargetMode="External"/><Relationship Id="rId38" Type="http://schemas.openxmlformats.org/officeDocument/2006/relationships/hyperlink" Target="https://www.amazon.com/Optoma-ML750-Portable-Projector-Enabled/dp/B00GGGQHG8?th=1" TargetMode="External"/><Relationship Id="rId20" Type="http://schemas.openxmlformats.org/officeDocument/2006/relationships/hyperlink" Target="https://www.sony.com.hk/en/electronics/support/accessories-personal-computer-accessories/mfm-ht95" TargetMode="External"/><Relationship Id="rId22" Type="http://schemas.openxmlformats.org/officeDocument/2006/relationships/hyperlink" Target="https://www.amazon.com/Dell-U2722D-UltraSharp-Comfortview-Platinum/dp/B0954Q2B9N" TargetMode="External"/><Relationship Id="rId21" Type="http://schemas.openxmlformats.org/officeDocument/2006/relationships/hyperlink" Target="https://www.amazon.com/-/zh/dp/B08CDDGHHX/ref=sr_1_11?currency=USD&amp;dchild=1&amp;keywords=backdrop&amp;language=zh_CN&amp;pd_rd_r=b59511cb-bd0e-4a20-b616-4b64d9b3b42a&amp;pd_rd_w=KmShe&amp;pd_rd_wg=fGCK7&amp;pf_rd_p=4fa0e97a-13a4-491b-a127-133a554b4da3&amp;pf_rd_r=M5FG9S0DP9K86BS4CNMN&amp;qid=1614909646&amp;sr=8-11" TargetMode="External"/><Relationship Id="rId24" Type="http://schemas.openxmlformats.org/officeDocument/2006/relationships/hyperlink" Target="https://www.apple.com/hk/en/ipad-pro/" TargetMode="External"/><Relationship Id="rId23" Type="http://schemas.openxmlformats.org/officeDocument/2006/relationships/hyperlink" Target="https://www.dell.com/support/home/en-hk/product-support/product/dell-u2722dx-monitor/docs" TargetMode="External"/><Relationship Id="rId26" Type="http://schemas.openxmlformats.org/officeDocument/2006/relationships/hyperlink" Target="https://www.apple.com/hk/en/imac-pro/" TargetMode="External"/><Relationship Id="rId25" Type="http://schemas.openxmlformats.org/officeDocument/2006/relationships/hyperlink" Target="https://www.apple.com/hk/shop/buy-mac/imac-pro" TargetMode="External"/><Relationship Id="rId28" Type="http://schemas.openxmlformats.org/officeDocument/2006/relationships/hyperlink" Target="https://www.amazon.com/ASUS-ZenBeam-S2-Portable-Projector/dp/B07QL3VHDV" TargetMode="External"/><Relationship Id="rId27" Type="http://schemas.openxmlformats.org/officeDocument/2006/relationships/hyperlink" Target="https://www.mi.com/global/product/mi-box-s/" TargetMode="External"/><Relationship Id="rId29" Type="http://schemas.openxmlformats.org/officeDocument/2006/relationships/hyperlink" Target="https://www.asus.com/Projectors/ASUS-ZenBeam-S2/" TargetMode="External"/><Relationship Id="rId11" Type="http://schemas.openxmlformats.org/officeDocument/2006/relationships/hyperlink" Target="https://www.newegg.com/Product/Product.aspx?Item=N82E16824260174" TargetMode="External"/><Relationship Id="rId10" Type="http://schemas.openxmlformats.org/officeDocument/2006/relationships/hyperlink" Target="https://www.asus.com/us/Commercial-Monitors/PB238Q/overview/" TargetMode="External"/><Relationship Id="rId13" Type="http://schemas.openxmlformats.org/officeDocument/2006/relationships/hyperlink" Target="https://www.amazon.com/Dell-E2214H-21-5-Inch-LED-Lit-Monitor/dp/B00FE8MKT2" TargetMode="External"/><Relationship Id="rId12" Type="http://schemas.openxmlformats.org/officeDocument/2006/relationships/hyperlink" Target="https://www.dell.com/en-us/work/shop/cty/dell-24-ultrasharp-monitor-u2414h/spd/dell-u2414h" TargetMode="External"/><Relationship Id="rId15" Type="http://schemas.openxmlformats.org/officeDocument/2006/relationships/hyperlink" Target="https://www.amazon.in/BenQ-GL2450-Inch-LED-Monitor/dp/B009ZPH590" TargetMode="External"/><Relationship Id="rId14" Type="http://schemas.openxmlformats.org/officeDocument/2006/relationships/hyperlink" Target="https://www1.la.dell.com/bs/en/corp/peripherals/dell-e2214h/pd.aspx?refid=dell-e2214h&amp;s=corp" TargetMode="External"/><Relationship Id="rId17" Type="http://schemas.openxmlformats.org/officeDocument/2006/relationships/hyperlink" Target="https://www.amazon.com/samsung-s27a350h-27inch-class-led-monitor-black/dp/B004QNHNWK/" TargetMode="External"/><Relationship Id="rId16" Type="http://schemas.openxmlformats.org/officeDocument/2006/relationships/hyperlink" Target="https://esupportdownload.benq.com/esupport/LCD%20Monitor/UserManual/GL2450/UM_EN.pdf" TargetMode="External"/><Relationship Id="rId19" Type="http://schemas.openxmlformats.org/officeDocument/2006/relationships/hyperlink" Target="https://www.amazon.com/sony-mfmht95-19lcd-monitor-with-tv-tuner-silver/dp/B0007SM8QE/" TargetMode="External"/><Relationship Id="rId18" Type="http://schemas.openxmlformats.org/officeDocument/2006/relationships/hyperlink" Target="https://org.downloadcenter.samsung.com/downloadfile/ContentsFile.aspx?CDSite=US&amp;CttFileID=4021785&amp;CDCttType=UM&amp;ModelType=C&amp;ModelName=LS27A350HS/ZA&amp;VPath=UM/201105/20110517184344141/BN59-01128A-05Eng.pdf" TargetMode="External"/><Relationship Id="rId73" Type="http://schemas.openxmlformats.org/officeDocument/2006/relationships/hyperlink" Target="https://www.yunke-china.com/touyingji/343.html" TargetMode="External"/><Relationship Id="rId72"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75" Type="http://schemas.openxmlformats.org/officeDocument/2006/relationships/drawing" Target="../drawings/drawing8.xml"/><Relationship Id="rId74" Type="http://schemas.openxmlformats.org/officeDocument/2006/relationships/hyperlink" Target="https://item.jd.com/10098163369414.html" TargetMode="External"/><Relationship Id="rId71" Type="http://schemas.openxmlformats.org/officeDocument/2006/relationships/hyperlink" Target="https://www.amazon.com/UGREEN-Thunderbolt-Adapter-Braided-Chromebook/dp/B07925J6GY/ref=sr_1_3?crid=2FXV2S1XMY1JI&amp;keywords=type-c%2Bto%2Bhdmi%2Bcable%2Bugreen&amp;qid=1693189575&amp;sprefix=type-c%2Bto%2Bhdmi%2Bcable%2Bugree%2Caps%2C327&amp;sr=8-3&amp;th=1" TargetMode="External"/><Relationship Id="rId70" Type="http://schemas.openxmlformats.org/officeDocument/2006/relationships/hyperlink" Target="https://www.amazon.com/UGREEN-Adapter-Ethernet-Compatible-Raspberry/dp/B06WWQ7KLV" TargetMode="External"/><Relationship Id="rId62" Type="http://schemas.openxmlformats.org/officeDocument/2006/relationships/hyperlink" Target="https://www.amazon.com/Multi-Function-Converter-Tiancai-Multi-Ports-Simultaneously/dp/B07VM3YQN2" TargetMode="External"/><Relationship Id="rId61" Type="http://schemas.openxmlformats.org/officeDocument/2006/relationships/hyperlink" Target="https://www.amazon.com/UGREEN-Adapter-Converter-Raspberry-Digital/dp/B01GFMW91E" TargetMode="External"/><Relationship Id="rId64" Type="http://schemas.openxmlformats.org/officeDocument/2006/relationships/hyperlink" Target="https://www.aliexpress.us/item/3256806012861191.html?src=google&amp;gatewayAdapt=glo2usa" TargetMode="External"/><Relationship Id="rId63" Type="http://schemas.openxmlformats.org/officeDocument/2006/relationships/hyperlink" Target="https://www.aliexpress.us/item/3256804234732916.html?gatewayAdapt=glo2usa4itemAdapt" TargetMode="External"/><Relationship Id="rId66" Type="http://schemas.openxmlformats.org/officeDocument/2006/relationships/hyperlink" Target="https://www.datapro.net/techinfo/dvi_info.html" TargetMode="External"/><Relationship Id="rId65" Type="http://schemas.openxmlformats.org/officeDocument/2006/relationships/hyperlink" Target="https://www.amazon.com/AmazonBasics-DVI-Cable-Feet-Meters/dp/B00IHMFIBY/ref=sr_1_2?s=aht&amp;ie=UTF8&amp;qid=1488959736&amp;sr=1-2" TargetMode="External"/><Relationship Id="rId68"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67" Type="http://schemas.openxmlformats.org/officeDocument/2006/relationships/hyperlink" Target="https://www.amazon.com/AmazonBasics-DisplayPort-Cable-Feet/dp/B01J8S6X2I" TargetMode="External"/><Relationship Id="rId60" Type="http://schemas.openxmlformats.org/officeDocument/2006/relationships/hyperlink" Targe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 TargetMode="External"/><Relationship Id="rId69" Type="http://schemas.openxmlformats.org/officeDocument/2006/relationships/hyperlink" Target="https://www.amazon.com/UGREEN-Extension-Extender-Chromecast-Nintendo/dp/B00QV3THB8/ref=sr_1_1_sspa?s=aht&amp;ie=UTF8&amp;qid=1533265412&amp;sr=1-1-spons&amp;keywords=HDMI+extension+cable&amp;psc=1" TargetMode="External"/><Relationship Id="rId51" Type="http://schemas.openxmlformats.org/officeDocument/2006/relationships/hyperlink" Target="https://www.amazon.com/Importer520-Plated-Female-DVI-D-Adapter/dp/B0035B4LJM?ref_=fsclp_pl_dp_1" TargetMode="External"/><Relationship Id="rId50" Type="http://schemas.openxmlformats.org/officeDocument/2006/relationships/hyperlink" Target="https://cdn.shopify.com/s/files/1/0257/5246/9566/files/40363.pdf?v=1591095024" TargetMode="External"/><Relationship Id="rId53" Type="http://schemas.openxmlformats.org/officeDocument/2006/relationships/hyperlink" Target="https://www.matrox.com/en/video/products/gxm/triplehead2go-series/digital-edition" TargetMode="External"/><Relationship Id="rId52" Type="http://schemas.openxmlformats.org/officeDocument/2006/relationships/hyperlink" Target="https://www.amazon.com/Matrox-Graphics-T2G-D3D-IF-TRIPLEHEAD2GO-DIGITAL/dp/B00187M1C4" TargetMode="External"/><Relationship Id="rId55" Type="http://schemas.openxmlformats.org/officeDocument/2006/relationships/hyperlink" Target="https://www.amazon.in/CARE-Converter-Adapter-Universal-Android/dp/B0BTMHRDJW" TargetMode="External"/><Relationship Id="rId54" Type="http://schemas.openxmlformats.org/officeDocument/2006/relationships/hyperlink" Target="https://www.amazon.com/Moshi-Mini-DisplayPort-Adapter-Ready/dp/B00JVLVKSK" TargetMode="External"/><Relationship Id="rId57" Type="http://schemas.openxmlformats.org/officeDocument/2006/relationships/hyperlink" Target="https://www.amazon.com/UGREEN-Adapter-Aluminum-Thunderbolt-Converter/dp/B07X25ZR56" TargetMode="External"/><Relationship Id="rId56" Type="http://schemas.openxmlformats.org/officeDocument/2006/relationships/hyperlink" Target="https://www.amazon.com/UGREEN-Adapter-Aluminum-Thunderbolt-Converter/dp/B07X25ZR56" TargetMode="External"/><Relationship Id="rId59" Type="http://schemas.openxmlformats.org/officeDocument/2006/relationships/hyperlink" Target="https://www.amazon.com.au/UGREEN-Thunderbolt-Compatible-MackBook-PixelBook/dp/B07C3PZBNV" TargetMode="External"/><Relationship Id="rId58" Type="http://schemas.openxmlformats.org/officeDocument/2006/relationships/hyperlink" Target="https://www.amazon.com.au/UGREEN-Thunderbolt-Compatible-MackBook-PixelBook/dp/B07C3PZBNV"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5.67"/>
    <col customWidth="1" min="2" max="2" width="14.44"/>
    <col customWidth="1" min="3" max="3" width="33.11"/>
    <col customWidth="1" min="4" max="7" width="11.0"/>
    <col customWidth="1" min="8" max="8" width="60.78"/>
    <col customWidth="1" min="9" max="9" width="27.22"/>
    <col customWidth="1" min="10" max="10" width="27.67"/>
    <col customWidth="1" min="11" max="11" width="26.78"/>
    <col customWidth="1" min="12" max="12" width="43.78"/>
    <col customWidth="1" min="14" max="29" width="19.11"/>
  </cols>
  <sheetData>
    <row r="1">
      <c r="A1" s="1" t="s">
        <v>0</v>
      </c>
      <c r="B1" s="2" t="s">
        <v>1</v>
      </c>
      <c r="C1" s="3" t="s">
        <v>2</v>
      </c>
      <c r="D1" s="2" t="s">
        <v>3</v>
      </c>
      <c r="E1" s="2" t="s">
        <v>4</v>
      </c>
      <c r="F1" s="2" t="s">
        <v>5</v>
      </c>
      <c r="G1" s="2" t="s">
        <v>6</v>
      </c>
      <c r="H1" s="2" t="s">
        <v>7</v>
      </c>
      <c r="I1" s="2" t="s">
        <v>8</v>
      </c>
      <c r="J1" s="2" t="s">
        <v>9</v>
      </c>
      <c r="K1" s="2" t="s">
        <v>10</v>
      </c>
      <c r="L1" s="4"/>
      <c r="M1" s="5"/>
      <c r="N1" s="6"/>
      <c r="O1" s="7"/>
      <c r="P1" s="8"/>
      <c r="Q1" s="8"/>
      <c r="R1" s="8"/>
      <c r="S1" s="8"/>
      <c r="T1" s="8"/>
      <c r="U1" s="8"/>
      <c r="V1" s="8"/>
      <c r="W1" s="8"/>
      <c r="X1" s="8"/>
      <c r="Y1" s="8"/>
      <c r="Z1" s="8"/>
      <c r="AA1" s="8"/>
      <c r="AB1" s="8"/>
      <c r="AC1" s="8"/>
    </row>
    <row r="2" ht="505.5" customHeight="1">
      <c r="A2" s="9">
        <f t="shared" ref="A2:A63" si="1">row()-1</f>
        <v>1</v>
      </c>
      <c r="B2" s="10" t="s">
        <v>11</v>
      </c>
      <c r="C2" s="11"/>
      <c r="D2" s="10" t="s">
        <v>12</v>
      </c>
      <c r="E2" s="10" t="s">
        <v>13</v>
      </c>
      <c r="F2" s="10" t="s">
        <v>14</v>
      </c>
      <c r="G2" s="10" t="s">
        <v>15</v>
      </c>
      <c r="H2" s="10" t="s">
        <v>16</v>
      </c>
      <c r="I2" s="12" t="s">
        <v>17</v>
      </c>
      <c r="J2" s="12" t="s">
        <v>18</v>
      </c>
      <c r="K2" s="13" t="s">
        <v>19</v>
      </c>
      <c r="L2" s="14"/>
      <c r="M2" s="15"/>
      <c r="N2" s="16"/>
      <c r="O2" s="17"/>
      <c r="P2" s="16"/>
      <c r="Q2" s="16"/>
      <c r="R2" s="16"/>
      <c r="S2" s="16"/>
      <c r="T2" s="16"/>
      <c r="U2" s="16"/>
      <c r="V2" s="16"/>
      <c r="W2" s="16"/>
      <c r="X2" s="16"/>
      <c r="Y2" s="16"/>
      <c r="Z2" s="16"/>
      <c r="AA2" s="16"/>
      <c r="AB2" s="16"/>
      <c r="AC2" s="16"/>
    </row>
    <row r="3" ht="384.0" customHeight="1">
      <c r="A3" s="9">
        <f t="shared" si="1"/>
        <v>2</v>
      </c>
      <c r="B3" s="18" t="s">
        <v>20</v>
      </c>
      <c r="C3" s="11"/>
      <c r="D3" s="10" t="s">
        <v>21</v>
      </c>
      <c r="E3" s="10" t="s">
        <v>22</v>
      </c>
      <c r="F3" s="10"/>
      <c r="G3" s="10" t="s">
        <v>23</v>
      </c>
      <c r="H3" s="19" t="s">
        <v>24</v>
      </c>
      <c r="I3" s="12" t="s">
        <v>25</v>
      </c>
      <c r="J3" s="12" t="s">
        <v>26</v>
      </c>
      <c r="K3" s="13"/>
      <c r="L3" s="14"/>
      <c r="M3" s="15"/>
      <c r="N3" s="16"/>
      <c r="O3" s="17"/>
      <c r="P3" s="16"/>
      <c r="Q3" s="16"/>
      <c r="R3" s="16"/>
      <c r="S3" s="16"/>
      <c r="T3" s="16"/>
      <c r="U3" s="16"/>
      <c r="V3" s="16"/>
      <c r="W3" s="16"/>
      <c r="X3" s="16"/>
      <c r="Y3" s="16"/>
      <c r="Z3" s="16"/>
      <c r="AA3" s="16"/>
      <c r="AB3" s="16"/>
      <c r="AC3" s="16"/>
    </row>
    <row r="4" ht="384.0" customHeight="1">
      <c r="A4" s="9">
        <f t="shared" si="1"/>
        <v>3</v>
      </c>
      <c r="B4" s="10" t="s">
        <v>27</v>
      </c>
      <c r="C4" s="11"/>
      <c r="D4" s="10" t="s">
        <v>28</v>
      </c>
      <c r="E4" s="10" t="s">
        <v>29</v>
      </c>
      <c r="F4" s="10" t="s">
        <v>30</v>
      </c>
      <c r="G4" s="10" t="s">
        <v>30</v>
      </c>
      <c r="H4" s="10" t="s">
        <v>31</v>
      </c>
      <c r="I4" s="12" t="s">
        <v>32</v>
      </c>
      <c r="J4" s="12" t="s">
        <v>33</v>
      </c>
      <c r="K4" s="13"/>
      <c r="L4" s="14"/>
      <c r="M4" s="15"/>
      <c r="N4" s="16"/>
      <c r="O4" s="17"/>
      <c r="P4" s="16"/>
      <c r="Q4" s="16"/>
      <c r="R4" s="16"/>
      <c r="S4" s="16"/>
      <c r="T4" s="16"/>
      <c r="U4" s="16"/>
      <c r="V4" s="16"/>
      <c r="W4" s="16"/>
      <c r="X4" s="16"/>
      <c r="Y4" s="16"/>
      <c r="Z4" s="16"/>
      <c r="AA4" s="16"/>
      <c r="AB4" s="16"/>
      <c r="AC4" s="16"/>
    </row>
    <row r="5" ht="384.0" customHeight="1">
      <c r="A5" s="9">
        <f t="shared" si="1"/>
        <v>4</v>
      </c>
      <c r="B5" s="18" t="s">
        <v>34</v>
      </c>
      <c r="C5" s="11"/>
      <c r="D5" s="10" t="s">
        <v>28</v>
      </c>
      <c r="E5" s="10" t="s">
        <v>35</v>
      </c>
      <c r="F5" s="10" t="s">
        <v>36</v>
      </c>
      <c r="G5" s="10" t="s">
        <v>36</v>
      </c>
      <c r="H5" s="10" t="s">
        <v>37</v>
      </c>
      <c r="I5" s="12" t="s">
        <v>38</v>
      </c>
      <c r="J5" s="12" t="s">
        <v>39</v>
      </c>
      <c r="K5" s="13"/>
      <c r="L5" s="20"/>
      <c r="M5" s="15"/>
      <c r="N5" s="16"/>
      <c r="O5" s="17"/>
      <c r="P5" s="16"/>
      <c r="Q5" s="16"/>
      <c r="R5" s="16"/>
      <c r="S5" s="16"/>
      <c r="T5" s="16"/>
      <c r="U5" s="16"/>
      <c r="V5" s="16"/>
      <c r="W5" s="16"/>
      <c r="X5" s="16"/>
      <c r="Y5" s="16"/>
      <c r="Z5" s="16"/>
      <c r="AA5" s="16"/>
      <c r="AB5" s="16"/>
      <c r="AC5" s="16"/>
    </row>
    <row r="6" ht="384.0" customHeight="1">
      <c r="A6" s="9">
        <f t="shared" si="1"/>
        <v>5</v>
      </c>
      <c r="B6" s="18" t="s">
        <v>40</v>
      </c>
      <c r="C6" s="11"/>
      <c r="D6" s="10" t="s">
        <v>41</v>
      </c>
      <c r="E6" s="10" t="s">
        <v>42</v>
      </c>
      <c r="F6" s="10" t="s">
        <v>43</v>
      </c>
      <c r="G6" s="21"/>
      <c r="H6" s="10" t="s">
        <v>44</v>
      </c>
      <c r="I6" s="12" t="s">
        <v>45</v>
      </c>
      <c r="J6" s="12" t="s">
        <v>46</v>
      </c>
      <c r="K6" s="13"/>
      <c r="L6" s="20"/>
      <c r="M6" s="15"/>
      <c r="N6" s="16"/>
      <c r="O6" s="17"/>
      <c r="P6" s="16"/>
      <c r="Q6" s="16"/>
      <c r="R6" s="16"/>
      <c r="S6" s="16"/>
      <c r="T6" s="16"/>
      <c r="U6" s="16"/>
      <c r="V6" s="16"/>
      <c r="W6" s="16"/>
      <c r="X6" s="16"/>
      <c r="Y6" s="16"/>
      <c r="Z6" s="16"/>
      <c r="AA6" s="16"/>
      <c r="AB6" s="16"/>
      <c r="AC6" s="16"/>
    </row>
    <row r="7" ht="384.0" customHeight="1">
      <c r="A7" s="9">
        <f t="shared" si="1"/>
        <v>6</v>
      </c>
      <c r="B7" s="18" t="s">
        <v>47</v>
      </c>
      <c r="C7" s="22"/>
      <c r="D7" s="23" t="s">
        <v>28</v>
      </c>
      <c r="E7" s="23" t="s">
        <v>48</v>
      </c>
      <c r="F7" s="18"/>
      <c r="G7" s="18"/>
      <c r="H7" s="10" t="s">
        <v>49</v>
      </c>
      <c r="I7" s="12" t="s">
        <v>50</v>
      </c>
      <c r="J7" s="12" t="s">
        <v>51</v>
      </c>
      <c r="K7" s="13" t="s">
        <v>52</v>
      </c>
      <c r="L7" s="20"/>
      <c r="M7" s="15"/>
      <c r="N7" s="16"/>
      <c r="O7" s="17"/>
      <c r="P7" s="16"/>
      <c r="Q7" s="16"/>
      <c r="R7" s="16"/>
      <c r="S7" s="16"/>
      <c r="T7" s="16"/>
      <c r="U7" s="16"/>
      <c r="V7" s="16"/>
      <c r="W7" s="16"/>
      <c r="X7" s="16"/>
      <c r="Y7" s="16"/>
      <c r="Z7" s="16"/>
      <c r="AA7" s="16"/>
      <c r="AB7" s="16"/>
      <c r="AC7" s="16"/>
    </row>
    <row r="8" ht="384.0" customHeight="1">
      <c r="A8" s="9">
        <f t="shared" si="1"/>
        <v>7</v>
      </c>
      <c r="B8" s="10" t="s">
        <v>53</v>
      </c>
      <c r="C8" s="11"/>
      <c r="D8" s="10" t="s">
        <v>28</v>
      </c>
      <c r="E8" s="10" t="s">
        <v>54</v>
      </c>
      <c r="F8" s="10" t="s">
        <v>55</v>
      </c>
      <c r="G8" s="10" t="s">
        <v>56</v>
      </c>
      <c r="H8" s="10" t="s">
        <v>57</v>
      </c>
      <c r="I8" s="12" t="s">
        <v>58</v>
      </c>
      <c r="J8" s="12" t="s">
        <v>59</v>
      </c>
      <c r="K8" s="13"/>
      <c r="L8" s="20"/>
      <c r="M8" s="15"/>
      <c r="N8" s="16"/>
      <c r="O8" s="17"/>
      <c r="P8" s="16"/>
      <c r="Q8" s="16"/>
      <c r="R8" s="16"/>
      <c r="S8" s="16"/>
      <c r="T8" s="16"/>
      <c r="U8" s="16"/>
      <c r="V8" s="16"/>
      <c r="W8" s="16"/>
      <c r="X8" s="16"/>
      <c r="Y8" s="16"/>
      <c r="Z8" s="16"/>
      <c r="AA8" s="16"/>
      <c r="AB8" s="16"/>
      <c r="AC8" s="16"/>
    </row>
    <row r="9" ht="384.0" customHeight="1">
      <c r="A9" s="9">
        <f t="shared" si="1"/>
        <v>8</v>
      </c>
      <c r="B9" s="10" t="s">
        <v>60</v>
      </c>
      <c r="C9" s="11"/>
      <c r="D9" s="10" t="s">
        <v>41</v>
      </c>
      <c r="E9" s="10" t="s">
        <v>61</v>
      </c>
      <c r="F9" s="10" t="s">
        <v>62</v>
      </c>
      <c r="G9" s="10" t="s">
        <v>62</v>
      </c>
      <c r="H9" s="10" t="s">
        <v>63</v>
      </c>
      <c r="I9" s="12" t="s">
        <v>64</v>
      </c>
      <c r="J9" s="12" t="s">
        <v>65</v>
      </c>
      <c r="K9" s="13"/>
      <c r="L9" s="20"/>
      <c r="M9" s="15"/>
      <c r="N9" s="16"/>
      <c r="O9" s="17"/>
      <c r="P9" s="16"/>
      <c r="Q9" s="16"/>
      <c r="R9" s="16"/>
      <c r="S9" s="16"/>
      <c r="T9" s="16"/>
      <c r="U9" s="16"/>
      <c r="V9" s="16"/>
      <c r="W9" s="16"/>
      <c r="X9" s="16"/>
      <c r="Y9" s="16"/>
      <c r="Z9" s="16"/>
      <c r="AA9" s="16"/>
      <c r="AB9" s="16"/>
      <c r="AC9" s="16"/>
    </row>
    <row r="10" ht="384.0" customHeight="1">
      <c r="A10" s="9">
        <f t="shared" si="1"/>
        <v>9</v>
      </c>
      <c r="B10" s="10" t="s">
        <v>66</v>
      </c>
      <c r="C10" s="11"/>
      <c r="D10" s="10" t="s">
        <v>21</v>
      </c>
      <c r="E10" s="10" t="s">
        <v>67</v>
      </c>
      <c r="F10" s="10" t="s">
        <v>68</v>
      </c>
      <c r="G10" s="10" t="s">
        <v>68</v>
      </c>
      <c r="H10" s="10" t="s">
        <v>69</v>
      </c>
      <c r="I10" s="12" t="s">
        <v>70</v>
      </c>
      <c r="J10" s="12" t="s">
        <v>71</v>
      </c>
      <c r="K10" s="13"/>
      <c r="L10" s="20"/>
      <c r="M10" s="15"/>
      <c r="N10" s="16"/>
      <c r="O10" s="17"/>
      <c r="P10" s="16"/>
      <c r="Q10" s="16"/>
      <c r="R10" s="16"/>
      <c r="S10" s="16"/>
      <c r="T10" s="16"/>
      <c r="U10" s="16"/>
      <c r="V10" s="16"/>
      <c r="W10" s="16"/>
      <c r="X10" s="16"/>
      <c r="Y10" s="16"/>
      <c r="Z10" s="16"/>
      <c r="AA10" s="16"/>
      <c r="AB10" s="16"/>
      <c r="AC10" s="16"/>
    </row>
    <row r="11" ht="384.0" customHeight="1">
      <c r="A11" s="9">
        <f t="shared" si="1"/>
        <v>10</v>
      </c>
      <c r="B11" s="18" t="s">
        <v>72</v>
      </c>
      <c r="C11" s="11"/>
      <c r="D11" s="10" t="s">
        <v>21</v>
      </c>
      <c r="E11" s="10" t="s">
        <v>73</v>
      </c>
      <c r="F11" s="10" t="s">
        <v>74</v>
      </c>
      <c r="G11" s="10" t="s">
        <v>74</v>
      </c>
      <c r="H11" s="10" t="s">
        <v>75</v>
      </c>
      <c r="I11" s="12" t="s">
        <v>76</v>
      </c>
      <c r="J11" s="12" t="s">
        <v>77</v>
      </c>
      <c r="K11" s="13"/>
      <c r="L11" s="20"/>
      <c r="M11" s="15"/>
      <c r="N11" s="16"/>
      <c r="O11" s="17"/>
      <c r="P11" s="16"/>
      <c r="Q11" s="16"/>
      <c r="R11" s="16"/>
      <c r="S11" s="16"/>
      <c r="T11" s="16"/>
      <c r="U11" s="16"/>
      <c r="V11" s="16"/>
      <c r="W11" s="16"/>
      <c r="X11" s="16"/>
      <c r="Y11" s="16"/>
      <c r="Z11" s="16"/>
      <c r="AA11" s="16"/>
      <c r="AB11" s="16"/>
      <c r="AC11" s="16"/>
    </row>
    <row r="12" ht="384.0" customHeight="1">
      <c r="A12" s="9">
        <f t="shared" si="1"/>
        <v>11</v>
      </c>
      <c r="B12" s="18" t="s">
        <v>78</v>
      </c>
      <c r="C12" s="11"/>
      <c r="D12" s="10" t="s">
        <v>21</v>
      </c>
      <c r="E12" s="10" t="s">
        <v>73</v>
      </c>
      <c r="F12" s="10" t="s">
        <v>79</v>
      </c>
      <c r="G12" s="10" t="s">
        <v>79</v>
      </c>
      <c r="H12" s="10" t="s">
        <v>80</v>
      </c>
      <c r="I12" s="12" t="s">
        <v>81</v>
      </c>
      <c r="J12" s="12" t="s">
        <v>82</v>
      </c>
      <c r="K12" s="13"/>
      <c r="L12" s="20"/>
      <c r="M12" s="15"/>
      <c r="N12" s="16"/>
      <c r="O12" s="17"/>
      <c r="P12" s="16"/>
      <c r="Q12" s="16"/>
      <c r="R12" s="16"/>
      <c r="S12" s="16"/>
      <c r="T12" s="16"/>
      <c r="U12" s="16"/>
      <c r="V12" s="16"/>
      <c r="W12" s="16"/>
      <c r="X12" s="16"/>
      <c r="Y12" s="16"/>
      <c r="Z12" s="16"/>
      <c r="AA12" s="16"/>
      <c r="AB12" s="16"/>
      <c r="AC12" s="16"/>
    </row>
    <row r="13" ht="384.0" customHeight="1">
      <c r="A13" s="9">
        <f t="shared" si="1"/>
        <v>12</v>
      </c>
      <c r="B13" s="10" t="s">
        <v>83</v>
      </c>
      <c r="C13" s="11"/>
      <c r="D13" s="10" t="s">
        <v>12</v>
      </c>
      <c r="E13" s="10" t="s">
        <v>84</v>
      </c>
      <c r="F13" s="10" t="s">
        <v>85</v>
      </c>
      <c r="G13" s="21"/>
      <c r="H13" s="10" t="s">
        <v>86</v>
      </c>
      <c r="I13" s="12" t="s">
        <v>87</v>
      </c>
      <c r="J13" s="24"/>
      <c r="K13" s="13"/>
      <c r="L13" s="20"/>
      <c r="M13" s="15"/>
      <c r="N13" s="16"/>
      <c r="O13" s="17"/>
      <c r="P13" s="16"/>
      <c r="Q13" s="16"/>
      <c r="R13" s="16"/>
      <c r="S13" s="16"/>
      <c r="T13" s="16"/>
      <c r="U13" s="16"/>
      <c r="V13" s="16"/>
      <c r="W13" s="16"/>
      <c r="X13" s="16"/>
      <c r="Y13" s="16"/>
      <c r="Z13" s="16"/>
      <c r="AA13" s="16"/>
      <c r="AB13" s="16"/>
      <c r="AC13" s="16"/>
    </row>
    <row r="14" ht="384.0" customHeight="1">
      <c r="A14" s="9">
        <f t="shared" si="1"/>
        <v>13</v>
      </c>
      <c r="B14" s="10" t="s">
        <v>88</v>
      </c>
      <c r="C14" s="11"/>
      <c r="D14" s="10" t="s">
        <v>28</v>
      </c>
      <c r="E14" s="10" t="s">
        <v>89</v>
      </c>
      <c r="F14" s="10" t="s">
        <v>90</v>
      </c>
      <c r="G14" s="21"/>
      <c r="H14" s="10" t="s">
        <v>91</v>
      </c>
      <c r="I14" s="12" t="s">
        <v>92</v>
      </c>
      <c r="J14" s="12" t="s">
        <v>92</v>
      </c>
      <c r="K14" s="13" t="s">
        <v>93</v>
      </c>
      <c r="L14" s="20"/>
      <c r="M14" s="15"/>
      <c r="N14" s="16"/>
      <c r="O14" s="17"/>
      <c r="P14" s="16"/>
      <c r="Q14" s="16"/>
      <c r="R14" s="16"/>
      <c r="S14" s="16"/>
      <c r="T14" s="16"/>
      <c r="U14" s="16"/>
      <c r="V14" s="16"/>
      <c r="W14" s="16"/>
      <c r="X14" s="16"/>
      <c r="Y14" s="16"/>
      <c r="Z14" s="16"/>
      <c r="AA14" s="16"/>
      <c r="AB14" s="16"/>
      <c r="AC14" s="16"/>
    </row>
    <row r="15" ht="384.0" customHeight="1">
      <c r="A15" s="9">
        <f t="shared" si="1"/>
        <v>14</v>
      </c>
      <c r="B15" s="10" t="s">
        <v>94</v>
      </c>
      <c r="C15" s="11"/>
      <c r="D15" s="10" t="s">
        <v>12</v>
      </c>
      <c r="E15" s="10" t="s">
        <v>95</v>
      </c>
      <c r="F15" s="10" t="s">
        <v>96</v>
      </c>
      <c r="G15" s="10" t="s">
        <v>96</v>
      </c>
      <c r="H15" s="10" t="s">
        <v>97</v>
      </c>
      <c r="I15" s="12" t="s">
        <v>98</v>
      </c>
      <c r="J15" s="12" t="s">
        <v>99</v>
      </c>
      <c r="K15" s="13" t="s">
        <v>100</v>
      </c>
      <c r="L15" s="20"/>
      <c r="M15" s="15"/>
      <c r="N15" s="16"/>
      <c r="O15" s="17"/>
      <c r="P15" s="16"/>
      <c r="Q15" s="16"/>
      <c r="R15" s="16"/>
      <c r="S15" s="16"/>
      <c r="T15" s="16"/>
      <c r="U15" s="16"/>
      <c r="V15" s="16"/>
      <c r="W15" s="16"/>
      <c r="X15" s="16"/>
      <c r="Y15" s="16"/>
      <c r="Z15" s="16"/>
      <c r="AA15" s="16"/>
      <c r="AB15" s="16"/>
      <c r="AC15" s="16"/>
    </row>
    <row r="16">
      <c r="A16" s="9">
        <f t="shared" si="1"/>
        <v>15</v>
      </c>
      <c r="B16" s="10" t="s">
        <v>101</v>
      </c>
      <c r="C16" s="11"/>
      <c r="D16" s="10" t="s">
        <v>41</v>
      </c>
      <c r="E16" s="10" t="s">
        <v>102</v>
      </c>
      <c r="F16" s="10" t="s">
        <v>103</v>
      </c>
      <c r="G16" s="10" t="s">
        <v>104</v>
      </c>
      <c r="H16" s="10" t="s">
        <v>105</v>
      </c>
      <c r="I16" s="12" t="s">
        <v>106</v>
      </c>
      <c r="J16" s="24"/>
      <c r="K16" s="13"/>
      <c r="L16" s="20"/>
      <c r="M16" s="15"/>
      <c r="N16" s="16"/>
      <c r="O16" s="17"/>
      <c r="P16" s="16"/>
      <c r="Q16" s="16"/>
      <c r="R16" s="16"/>
      <c r="S16" s="16"/>
      <c r="T16" s="16"/>
      <c r="U16" s="16"/>
      <c r="V16" s="16"/>
      <c r="W16" s="16"/>
      <c r="X16" s="16"/>
      <c r="Y16" s="16"/>
      <c r="Z16" s="16"/>
      <c r="AA16" s="16"/>
      <c r="AB16" s="16"/>
      <c r="AC16" s="16"/>
    </row>
    <row r="17" ht="384.0" customHeight="1">
      <c r="A17" s="9">
        <f t="shared" si="1"/>
        <v>16</v>
      </c>
      <c r="B17" s="18" t="s">
        <v>107</v>
      </c>
      <c r="C17" s="11"/>
      <c r="D17" s="10" t="s">
        <v>12</v>
      </c>
      <c r="E17" s="21"/>
      <c r="F17" s="21"/>
      <c r="G17" s="21"/>
      <c r="H17" s="10"/>
      <c r="I17" s="12" t="s">
        <v>108</v>
      </c>
      <c r="J17" s="24"/>
      <c r="K17" s="13"/>
      <c r="L17" s="20"/>
      <c r="M17" s="15"/>
      <c r="N17" s="16"/>
      <c r="O17" s="17"/>
      <c r="P17" s="16"/>
      <c r="Q17" s="16"/>
      <c r="R17" s="16"/>
      <c r="S17" s="16"/>
      <c r="T17" s="16"/>
      <c r="U17" s="16"/>
      <c r="V17" s="16"/>
      <c r="W17" s="16"/>
      <c r="X17" s="16"/>
      <c r="Y17" s="16"/>
      <c r="Z17" s="16"/>
      <c r="AA17" s="16"/>
      <c r="AB17" s="16"/>
      <c r="AC17" s="16"/>
    </row>
    <row r="18" ht="384.0" customHeight="1">
      <c r="A18" s="9">
        <f t="shared" si="1"/>
        <v>17</v>
      </c>
      <c r="B18" s="10" t="s">
        <v>109</v>
      </c>
      <c r="C18" s="11"/>
      <c r="D18" s="10" t="s">
        <v>28</v>
      </c>
      <c r="E18" s="10" t="s">
        <v>110</v>
      </c>
      <c r="F18" s="10" t="s">
        <v>111</v>
      </c>
      <c r="G18" s="21"/>
      <c r="H18" s="10" t="s">
        <v>112</v>
      </c>
      <c r="I18" s="12" t="s">
        <v>113</v>
      </c>
      <c r="J18" s="24"/>
      <c r="K18" s="13"/>
      <c r="L18" s="20"/>
      <c r="M18" s="15"/>
      <c r="N18" s="16"/>
      <c r="O18" s="17"/>
      <c r="P18" s="16"/>
      <c r="Q18" s="16"/>
      <c r="R18" s="16"/>
      <c r="S18" s="16"/>
      <c r="T18" s="16"/>
      <c r="U18" s="16"/>
      <c r="V18" s="16"/>
      <c r="W18" s="16"/>
      <c r="X18" s="16"/>
      <c r="Y18" s="16"/>
      <c r="Z18" s="16"/>
      <c r="AA18" s="16"/>
      <c r="AB18" s="16"/>
      <c r="AC18" s="16"/>
    </row>
    <row r="19" ht="384.0" customHeight="1">
      <c r="A19" s="9">
        <f t="shared" si="1"/>
        <v>18</v>
      </c>
      <c r="B19" s="10" t="s">
        <v>114</v>
      </c>
      <c r="C19" s="11"/>
      <c r="D19" s="10" t="s">
        <v>28</v>
      </c>
      <c r="E19" s="10" t="s">
        <v>115</v>
      </c>
      <c r="F19" s="21"/>
      <c r="G19" s="10" t="s">
        <v>116</v>
      </c>
      <c r="H19" s="10" t="s">
        <v>117</v>
      </c>
      <c r="I19" s="12" t="s">
        <v>118</v>
      </c>
      <c r="J19" s="12" t="s">
        <v>119</v>
      </c>
      <c r="K19" s="13"/>
      <c r="L19" s="20"/>
      <c r="M19" s="15"/>
      <c r="N19" s="16"/>
      <c r="O19" s="17"/>
      <c r="P19" s="16"/>
      <c r="Q19" s="16"/>
      <c r="R19" s="16"/>
      <c r="S19" s="16"/>
      <c r="T19" s="16"/>
      <c r="U19" s="16"/>
      <c r="V19" s="16"/>
      <c r="W19" s="16"/>
      <c r="X19" s="16"/>
      <c r="Y19" s="16"/>
      <c r="Z19" s="16"/>
      <c r="AA19" s="16"/>
      <c r="AB19" s="16"/>
      <c r="AC19" s="16"/>
    </row>
    <row r="20" ht="384.0" customHeight="1">
      <c r="A20" s="9">
        <f t="shared" si="1"/>
        <v>19</v>
      </c>
      <c r="B20" s="10" t="s">
        <v>120</v>
      </c>
      <c r="C20" s="25"/>
      <c r="D20" s="23" t="s">
        <v>41</v>
      </c>
      <c r="E20" s="23" t="s">
        <v>121</v>
      </c>
      <c r="F20" s="23" t="s">
        <v>122</v>
      </c>
      <c r="G20" s="23" t="s">
        <v>122</v>
      </c>
      <c r="H20" s="10" t="s">
        <v>123</v>
      </c>
      <c r="I20" s="12" t="s">
        <v>124</v>
      </c>
      <c r="J20" s="12" t="s">
        <v>125</v>
      </c>
      <c r="K20" s="13"/>
      <c r="L20" s="20"/>
      <c r="M20" s="15"/>
      <c r="N20" s="16"/>
      <c r="O20" s="17"/>
      <c r="P20" s="16"/>
      <c r="Q20" s="16"/>
      <c r="R20" s="16"/>
      <c r="S20" s="16"/>
      <c r="T20" s="16"/>
      <c r="U20" s="16"/>
      <c r="V20" s="16"/>
      <c r="W20" s="16"/>
      <c r="X20" s="16"/>
      <c r="Y20" s="16"/>
      <c r="Z20" s="16"/>
      <c r="AA20" s="16"/>
      <c r="AB20" s="16"/>
      <c r="AC20" s="16"/>
    </row>
    <row r="21" ht="384.0" customHeight="1">
      <c r="A21" s="9">
        <f t="shared" si="1"/>
        <v>20</v>
      </c>
      <c r="B21" s="18" t="s">
        <v>126</v>
      </c>
      <c r="C21" s="11"/>
      <c r="D21" s="10" t="s">
        <v>41</v>
      </c>
      <c r="E21" s="10" t="s">
        <v>127</v>
      </c>
      <c r="F21" s="10" t="s">
        <v>128</v>
      </c>
      <c r="G21" s="10" t="s">
        <v>129</v>
      </c>
      <c r="H21" s="10" t="s">
        <v>130</v>
      </c>
      <c r="I21" s="12" t="s">
        <v>131</v>
      </c>
      <c r="J21" s="12" t="s">
        <v>132</v>
      </c>
      <c r="K21" s="13"/>
      <c r="L21" s="20"/>
      <c r="M21" s="15"/>
      <c r="N21" s="16"/>
      <c r="O21" s="17"/>
      <c r="P21" s="16"/>
      <c r="Q21" s="16"/>
      <c r="R21" s="16"/>
      <c r="S21" s="16"/>
      <c r="T21" s="16"/>
      <c r="U21" s="16"/>
      <c r="V21" s="16"/>
      <c r="W21" s="16"/>
      <c r="X21" s="16"/>
      <c r="Y21" s="16"/>
      <c r="Z21" s="16"/>
      <c r="AA21" s="16"/>
      <c r="AB21" s="16"/>
      <c r="AC21" s="16"/>
    </row>
    <row r="22" ht="384.0" customHeight="1">
      <c r="A22" s="9">
        <f t="shared" si="1"/>
        <v>21</v>
      </c>
      <c r="B22" s="18" t="s">
        <v>133</v>
      </c>
      <c r="C22" s="11"/>
      <c r="D22" s="10" t="s">
        <v>41</v>
      </c>
      <c r="E22" s="10" t="s">
        <v>127</v>
      </c>
      <c r="F22" s="10" t="s">
        <v>134</v>
      </c>
      <c r="G22" s="10" t="s">
        <v>134</v>
      </c>
      <c r="H22" s="10" t="s">
        <v>135</v>
      </c>
      <c r="I22" s="12" t="s">
        <v>131</v>
      </c>
      <c r="J22" s="12" t="s">
        <v>136</v>
      </c>
      <c r="K22" s="13"/>
      <c r="L22" s="20"/>
      <c r="M22" s="15"/>
      <c r="N22" s="16"/>
      <c r="O22" s="17"/>
      <c r="P22" s="16"/>
      <c r="Q22" s="16"/>
      <c r="R22" s="16"/>
      <c r="S22" s="16"/>
      <c r="T22" s="16"/>
      <c r="U22" s="16"/>
      <c r="V22" s="16"/>
      <c r="W22" s="16"/>
      <c r="X22" s="16"/>
      <c r="Y22" s="16"/>
      <c r="Z22" s="16"/>
      <c r="AA22" s="16"/>
      <c r="AB22" s="16"/>
      <c r="AC22" s="16"/>
    </row>
    <row r="23">
      <c r="A23" s="9">
        <f t="shared" si="1"/>
        <v>22</v>
      </c>
      <c r="B23" s="18" t="s">
        <v>137</v>
      </c>
      <c r="C23" s="11"/>
      <c r="D23" s="10" t="s">
        <v>21</v>
      </c>
      <c r="E23" s="10" t="s">
        <v>138</v>
      </c>
      <c r="F23" s="10" t="s">
        <v>139</v>
      </c>
      <c r="G23" s="10" t="s">
        <v>139</v>
      </c>
      <c r="H23" s="10" t="s">
        <v>140</v>
      </c>
      <c r="I23" s="12" t="s">
        <v>141</v>
      </c>
      <c r="J23" s="12" t="s">
        <v>142</v>
      </c>
      <c r="K23" s="13" t="s">
        <v>143</v>
      </c>
      <c r="L23" s="20"/>
      <c r="M23" s="15"/>
      <c r="N23" s="16"/>
      <c r="O23" s="17"/>
      <c r="P23" s="16"/>
      <c r="Q23" s="16"/>
      <c r="R23" s="16"/>
      <c r="S23" s="16"/>
      <c r="T23" s="16"/>
      <c r="U23" s="16"/>
      <c r="V23" s="16"/>
      <c r="W23" s="16"/>
      <c r="X23" s="16"/>
      <c r="Y23" s="16"/>
      <c r="Z23" s="16"/>
      <c r="AA23" s="16"/>
      <c r="AB23" s="16"/>
      <c r="AC23" s="16"/>
    </row>
    <row r="24" ht="384.0" customHeight="1">
      <c r="A24" s="9">
        <f t="shared" si="1"/>
        <v>23</v>
      </c>
      <c r="B24" s="10" t="s">
        <v>144</v>
      </c>
      <c r="C24" s="11"/>
      <c r="D24" s="10" t="s">
        <v>28</v>
      </c>
      <c r="E24" s="10" t="s">
        <v>145</v>
      </c>
      <c r="F24" s="10" t="s">
        <v>146</v>
      </c>
      <c r="G24" s="10" t="s">
        <v>147</v>
      </c>
      <c r="H24" s="10" t="s">
        <v>148</v>
      </c>
      <c r="I24" s="12" t="s">
        <v>149</v>
      </c>
      <c r="J24" s="12" t="s">
        <v>150</v>
      </c>
      <c r="K24" s="13" t="s">
        <v>151</v>
      </c>
      <c r="L24" s="20"/>
      <c r="M24" s="15"/>
      <c r="N24" s="16"/>
      <c r="O24" s="17"/>
      <c r="P24" s="16"/>
      <c r="Q24" s="16"/>
      <c r="R24" s="16"/>
      <c r="S24" s="16"/>
      <c r="T24" s="16"/>
      <c r="U24" s="16"/>
      <c r="V24" s="16"/>
      <c r="W24" s="16"/>
      <c r="X24" s="16"/>
      <c r="Y24" s="16"/>
      <c r="Z24" s="16"/>
      <c r="AA24" s="16"/>
      <c r="AB24" s="16"/>
      <c r="AC24" s="16"/>
    </row>
    <row r="25" ht="384.0" customHeight="1">
      <c r="A25" s="9">
        <f t="shared" si="1"/>
        <v>24</v>
      </c>
      <c r="B25" s="10" t="s">
        <v>152</v>
      </c>
      <c r="C25" s="11"/>
      <c r="D25" s="10" t="s">
        <v>28</v>
      </c>
      <c r="E25" s="10" t="s">
        <v>48</v>
      </c>
      <c r="F25" s="10" t="s">
        <v>153</v>
      </c>
      <c r="G25" s="10" t="s">
        <v>153</v>
      </c>
      <c r="H25" s="10" t="s">
        <v>154</v>
      </c>
      <c r="I25" s="12" t="s">
        <v>155</v>
      </c>
      <c r="J25" s="12" t="s">
        <v>156</v>
      </c>
      <c r="K25" s="13" t="s">
        <v>157</v>
      </c>
      <c r="L25" s="20"/>
      <c r="M25" s="15"/>
      <c r="N25" s="16"/>
      <c r="O25" s="17"/>
      <c r="P25" s="16"/>
      <c r="Q25" s="16"/>
      <c r="R25" s="16"/>
      <c r="S25" s="16"/>
      <c r="T25" s="16"/>
      <c r="U25" s="16"/>
      <c r="V25" s="16"/>
      <c r="W25" s="16"/>
      <c r="X25" s="16"/>
      <c r="Y25" s="16"/>
      <c r="Z25" s="16"/>
      <c r="AA25" s="16"/>
      <c r="AB25" s="16"/>
      <c r="AC25" s="16"/>
    </row>
    <row r="26" ht="384.0" customHeight="1">
      <c r="A26" s="9">
        <f t="shared" si="1"/>
        <v>25</v>
      </c>
      <c r="B26" s="10" t="s">
        <v>158</v>
      </c>
      <c r="C26" s="11"/>
      <c r="D26" s="10" t="s">
        <v>28</v>
      </c>
      <c r="E26" s="10" t="s">
        <v>48</v>
      </c>
      <c r="F26" s="21"/>
      <c r="G26" s="21"/>
      <c r="H26" s="10" t="s">
        <v>159</v>
      </c>
      <c r="I26" s="12" t="s">
        <v>160</v>
      </c>
      <c r="J26" s="12" t="s">
        <v>161</v>
      </c>
      <c r="K26" s="13" t="s">
        <v>162</v>
      </c>
      <c r="L26" s="20"/>
      <c r="M26" s="15"/>
      <c r="N26" s="16"/>
      <c r="O26" s="17"/>
      <c r="P26" s="16"/>
      <c r="Q26" s="16"/>
      <c r="R26" s="16"/>
      <c r="S26" s="16"/>
      <c r="T26" s="16"/>
      <c r="U26" s="16"/>
      <c r="V26" s="16"/>
      <c r="W26" s="16"/>
      <c r="X26" s="16"/>
      <c r="Y26" s="16"/>
      <c r="Z26" s="16"/>
      <c r="AA26" s="16"/>
      <c r="AB26" s="16"/>
      <c r="AC26" s="16"/>
    </row>
    <row r="27" ht="384.0" customHeight="1">
      <c r="A27" s="9">
        <f t="shared" si="1"/>
        <v>26</v>
      </c>
      <c r="B27" s="10" t="s">
        <v>163</v>
      </c>
      <c r="C27" s="11"/>
      <c r="D27" s="10" t="s">
        <v>41</v>
      </c>
      <c r="E27" s="10" t="s">
        <v>164</v>
      </c>
      <c r="F27" s="10" t="s">
        <v>165</v>
      </c>
      <c r="G27" s="10" t="s">
        <v>166</v>
      </c>
      <c r="H27" s="10" t="s">
        <v>167</v>
      </c>
      <c r="I27" s="12" t="s">
        <v>168</v>
      </c>
      <c r="J27" s="12" t="s">
        <v>169</v>
      </c>
      <c r="K27" s="13"/>
      <c r="L27" s="20"/>
      <c r="M27" s="15"/>
      <c r="N27" s="16"/>
      <c r="O27" s="17"/>
      <c r="P27" s="16"/>
      <c r="Q27" s="16"/>
      <c r="R27" s="16"/>
      <c r="S27" s="16"/>
      <c r="T27" s="16"/>
      <c r="U27" s="16"/>
      <c r="V27" s="16"/>
      <c r="W27" s="16"/>
      <c r="X27" s="16"/>
      <c r="Y27" s="16"/>
      <c r="Z27" s="16"/>
      <c r="AA27" s="16"/>
      <c r="AB27" s="16"/>
      <c r="AC27" s="16"/>
    </row>
    <row r="28" ht="384.0" customHeight="1">
      <c r="A28" s="9">
        <f t="shared" si="1"/>
        <v>27</v>
      </c>
      <c r="B28" s="18" t="s">
        <v>170</v>
      </c>
      <c r="C28" s="11"/>
      <c r="D28" s="10" t="s">
        <v>12</v>
      </c>
      <c r="E28" s="10" t="s">
        <v>171</v>
      </c>
      <c r="F28" s="10" t="s">
        <v>172</v>
      </c>
      <c r="G28" s="10" t="s">
        <v>173</v>
      </c>
      <c r="H28" s="10" t="s">
        <v>174</v>
      </c>
      <c r="I28" s="12" t="s">
        <v>175</v>
      </c>
      <c r="J28" s="12" t="s">
        <v>176</v>
      </c>
      <c r="K28" s="13" t="s">
        <v>177</v>
      </c>
      <c r="L28" s="20"/>
      <c r="M28" s="15"/>
      <c r="N28" s="16"/>
      <c r="O28" s="17"/>
      <c r="P28" s="16"/>
      <c r="Q28" s="16"/>
      <c r="R28" s="16"/>
      <c r="S28" s="16"/>
      <c r="T28" s="16"/>
      <c r="U28" s="16"/>
      <c r="V28" s="16"/>
      <c r="W28" s="16"/>
      <c r="X28" s="16"/>
      <c r="Y28" s="16"/>
      <c r="Z28" s="16"/>
      <c r="AA28" s="16"/>
      <c r="AB28" s="16"/>
      <c r="AC28" s="16"/>
    </row>
    <row r="29" ht="384.0" customHeight="1">
      <c r="A29" s="9">
        <f t="shared" si="1"/>
        <v>28</v>
      </c>
      <c r="B29" s="18" t="s">
        <v>178</v>
      </c>
      <c r="C29" s="11"/>
      <c r="D29" s="10" t="s">
        <v>28</v>
      </c>
      <c r="E29" s="10" t="s">
        <v>179</v>
      </c>
      <c r="F29" s="10" t="s">
        <v>180</v>
      </c>
      <c r="G29" s="10" t="s">
        <v>180</v>
      </c>
      <c r="H29" s="10" t="s">
        <v>181</v>
      </c>
      <c r="I29" s="12" t="s">
        <v>182</v>
      </c>
      <c r="J29" s="12" t="s">
        <v>183</v>
      </c>
      <c r="K29" s="13"/>
      <c r="L29" s="20"/>
      <c r="M29" s="15"/>
      <c r="N29" s="16"/>
      <c r="O29" s="17"/>
      <c r="P29" s="16"/>
      <c r="Q29" s="16"/>
      <c r="R29" s="16"/>
      <c r="S29" s="16"/>
      <c r="T29" s="16"/>
      <c r="U29" s="16"/>
      <c r="V29" s="16"/>
      <c r="W29" s="16"/>
      <c r="X29" s="16"/>
      <c r="Y29" s="16"/>
      <c r="Z29" s="16"/>
      <c r="AA29" s="16"/>
      <c r="AB29" s="16"/>
      <c r="AC29" s="16"/>
    </row>
    <row r="30" ht="384.0" customHeight="1">
      <c r="A30" s="9">
        <f t="shared" si="1"/>
        <v>29</v>
      </c>
      <c r="B30" s="10" t="s">
        <v>184</v>
      </c>
      <c r="C30" s="11"/>
      <c r="D30" s="10" t="s">
        <v>41</v>
      </c>
      <c r="E30" s="10" t="s">
        <v>185</v>
      </c>
      <c r="F30" s="10" t="s">
        <v>186</v>
      </c>
      <c r="G30" s="21"/>
      <c r="H30" s="10" t="s">
        <v>187</v>
      </c>
      <c r="I30" s="12" t="s">
        <v>188</v>
      </c>
      <c r="J30" s="24"/>
      <c r="K30" s="13"/>
      <c r="L30" s="20"/>
      <c r="M30" s="15"/>
      <c r="N30" s="16"/>
      <c r="O30" s="17"/>
      <c r="P30" s="16"/>
      <c r="Q30" s="16"/>
      <c r="R30" s="16"/>
      <c r="S30" s="16"/>
      <c r="T30" s="16"/>
      <c r="U30" s="16"/>
      <c r="V30" s="16"/>
      <c r="W30" s="16"/>
      <c r="X30" s="16"/>
      <c r="Y30" s="16"/>
      <c r="Z30" s="16"/>
      <c r="AA30" s="16"/>
      <c r="AB30" s="16"/>
      <c r="AC30" s="16"/>
    </row>
    <row r="31" ht="384.0" customHeight="1">
      <c r="A31" s="9">
        <f t="shared" si="1"/>
        <v>30</v>
      </c>
      <c r="B31" s="26" t="s">
        <v>189</v>
      </c>
      <c r="C31" s="11"/>
      <c r="D31" s="10" t="s">
        <v>28</v>
      </c>
      <c r="E31" s="10" t="s">
        <v>190</v>
      </c>
      <c r="F31" s="10" t="s">
        <v>191</v>
      </c>
      <c r="G31" s="10" t="s">
        <v>191</v>
      </c>
      <c r="H31" s="10" t="s">
        <v>192</v>
      </c>
      <c r="I31" s="12" t="s">
        <v>193</v>
      </c>
      <c r="J31" s="12" t="s">
        <v>194</v>
      </c>
      <c r="K31" s="13"/>
      <c r="L31" s="20"/>
      <c r="M31" s="15"/>
      <c r="N31" s="16"/>
      <c r="O31" s="17"/>
      <c r="P31" s="16"/>
      <c r="Q31" s="16"/>
      <c r="R31" s="16"/>
      <c r="S31" s="16"/>
      <c r="T31" s="16"/>
      <c r="U31" s="16"/>
      <c r="V31" s="16"/>
      <c r="W31" s="16"/>
      <c r="X31" s="16"/>
      <c r="Y31" s="16"/>
      <c r="Z31" s="16"/>
      <c r="AA31" s="16"/>
      <c r="AB31" s="16"/>
      <c r="AC31" s="16"/>
    </row>
    <row r="32" ht="384.0" customHeight="1">
      <c r="A32" s="9">
        <f t="shared" si="1"/>
        <v>31</v>
      </c>
      <c r="B32" s="18" t="s">
        <v>195</v>
      </c>
      <c r="C32" s="27"/>
      <c r="D32" s="10" t="s">
        <v>28</v>
      </c>
      <c r="E32" s="10" t="s">
        <v>196</v>
      </c>
      <c r="F32" s="10" t="s">
        <v>197</v>
      </c>
      <c r="G32" s="28" t="s">
        <v>198</v>
      </c>
      <c r="H32" s="10" t="s">
        <v>199</v>
      </c>
      <c r="I32" s="12" t="s">
        <v>200</v>
      </c>
      <c r="J32" s="12" t="s">
        <v>201</v>
      </c>
      <c r="K32" s="13" t="s">
        <v>202</v>
      </c>
      <c r="L32" s="29"/>
      <c r="M32" s="15"/>
      <c r="N32" s="16"/>
      <c r="O32" s="17"/>
      <c r="P32" s="16"/>
      <c r="Q32" s="16"/>
      <c r="R32" s="16"/>
      <c r="S32" s="16"/>
      <c r="T32" s="16"/>
      <c r="U32" s="16"/>
      <c r="V32" s="16"/>
      <c r="W32" s="16"/>
      <c r="X32" s="16"/>
      <c r="Y32" s="16"/>
      <c r="Z32" s="16"/>
      <c r="AA32" s="16"/>
      <c r="AB32" s="16"/>
      <c r="AC32" s="16"/>
    </row>
    <row r="33" ht="384.0" customHeight="1">
      <c r="A33" s="9">
        <f t="shared" si="1"/>
        <v>32</v>
      </c>
      <c r="B33" s="10" t="s">
        <v>203</v>
      </c>
      <c r="C33" s="25"/>
      <c r="D33" s="10" t="s">
        <v>41</v>
      </c>
      <c r="E33" s="10" t="s">
        <v>204</v>
      </c>
      <c r="F33" s="10" t="s">
        <v>205</v>
      </c>
      <c r="G33" s="10" t="s">
        <v>205</v>
      </c>
      <c r="H33" s="10" t="s">
        <v>206</v>
      </c>
      <c r="I33" s="12" t="s">
        <v>207</v>
      </c>
      <c r="J33" s="12" t="s">
        <v>208</v>
      </c>
      <c r="K33" s="13"/>
      <c r="L33" s="29"/>
      <c r="M33" s="15"/>
      <c r="N33" s="16"/>
      <c r="O33" s="17"/>
      <c r="P33" s="16"/>
      <c r="Q33" s="16"/>
      <c r="R33" s="16"/>
      <c r="S33" s="16"/>
      <c r="T33" s="16"/>
      <c r="U33" s="16"/>
      <c r="V33" s="16"/>
      <c r="W33" s="16"/>
      <c r="X33" s="16"/>
      <c r="Y33" s="16"/>
      <c r="Z33" s="16"/>
      <c r="AA33" s="16"/>
      <c r="AB33" s="16"/>
      <c r="AC33" s="16"/>
    </row>
    <row r="34" ht="384.0" customHeight="1">
      <c r="A34" s="9">
        <f t="shared" si="1"/>
        <v>33</v>
      </c>
      <c r="B34" s="10" t="s">
        <v>209</v>
      </c>
      <c r="C34" s="25"/>
      <c r="D34" s="23" t="s">
        <v>41</v>
      </c>
      <c r="E34" s="23" t="s">
        <v>204</v>
      </c>
      <c r="F34" s="23" t="s">
        <v>210</v>
      </c>
      <c r="G34" s="23" t="s">
        <v>210</v>
      </c>
      <c r="H34" s="10" t="s">
        <v>211</v>
      </c>
      <c r="I34" s="12" t="s">
        <v>212</v>
      </c>
      <c r="J34" s="12" t="s">
        <v>213</v>
      </c>
      <c r="K34" s="13"/>
      <c r="L34" s="29"/>
      <c r="M34" s="15"/>
      <c r="N34" s="16"/>
      <c r="O34" s="17"/>
      <c r="P34" s="16"/>
      <c r="Q34" s="16"/>
      <c r="R34" s="16"/>
      <c r="S34" s="16"/>
      <c r="T34" s="16"/>
      <c r="U34" s="16"/>
      <c r="V34" s="16"/>
      <c r="W34" s="16"/>
      <c r="X34" s="16"/>
      <c r="Y34" s="16"/>
      <c r="Z34" s="16"/>
      <c r="AA34" s="16"/>
      <c r="AB34" s="16"/>
      <c r="AC34" s="16"/>
    </row>
    <row r="35" ht="384.0" customHeight="1">
      <c r="A35" s="9">
        <f t="shared" si="1"/>
        <v>34</v>
      </c>
      <c r="B35" s="10" t="s">
        <v>214</v>
      </c>
      <c r="C35" s="11"/>
      <c r="D35" s="10" t="s">
        <v>28</v>
      </c>
      <c r="E35" s="10" t="s">
        <v>215</v>
      </c>
      <c r="F35" s="10" t="s">
        <v>216</v>
      </c>
      <c r="G35" s="10" t="s">
        <v>217</v>
      </c>
      <c r="H35" s="10" t="s">
        <v>218</v>
      </c>
      <c r="I35" s="12" t="s">
        <v>219</v>
      </c>
      <c r="J35" s="12" t="s">
        <v>220</v>
      </c>
      <c r="K35" s="13"/>
      <c r="L35" s="14"/>
      <c r="M35" s="15"/>
      <c r="N35" s="16"/>
      <c r="O35" s="17"/>
      <c r="P35" s="16"/>
      <c r="Q35" s="16"/>
      <c r="R35" s="16"/>
      <c r="S35" s="16"/>
      <c r="T35" s="16"/>
      <c r="U35" s="16"/>
      <c r="V35" s="16"/>
      <c r="W35" s="16"/>
      <c r="X35" s="16"/>
      <c r="Y35" s="16"/>
      <c r="Z35" s="16"/>
      <c r="AA35" s="16"/>
      <c r="AB35" s="16"/>
      <c r="AC35" s="16"/>
    </row>
    <row r="36" ht="384.0" customHeight="1">
      <c r="A36" s="9">
        <f t="shared" si="1"/>
        <v>35</v>
      </c>
      <c r="B36" s="18" t="s">
        <v>221</v>
      </c>
      <c r="C36" s="11"/>
      <c r="D36" s="10" t="s">
        <v>12</v>
      </c>
      <c r="E36" s="10" t="s">
        <v>222</v>
      </c>
      <c r="F36" s="10" t="s">
        <v>223</v>
      </c>
      <c r="G36" s="10" t="s">
        <v>224</v>
      </c>
      <c r="H36" s="10" t="s">
        <v>225</v>
      </c>
      <c r="I36" s="12" t="s">
        <v>226</v>
      </c>
      <c r="J36" s="12" t="s">
        <v>227</v>
      </c>
      <c r="K36" s="13"/>
      <c r="L36" s="20"/>
      <c r="M36" s="15"/>
      <c r="N36" s="16"/>
      <c r="O36" s="17"/>
      <c r="P36" s="16"/>
      <c r="Q36" s="16"/>
      <c r="R36" s="16"/>
      <c r="S36" s="16"/>
      <c r="T36" s="16"/>
      <c r="U36" s="16"/>
      <c r="V36" s="16"/>
      <c r="W36" s="16"/>
      <c r="X36" s="16"/>
      <c r="Y36" s="16"/>
      <c r="Z36" s="16"/>
      <c r="AA36" s="16"/>
      <c r="AB36" s="16"/>
      <c r="AC36" s="16"/>
    </row>
    <row r="37" ht="384.0" customHeight="1">
      <c r="A37" s="9">
        <f t="shared" si="1"/>
        <v>36</v>
      </c>
      <c r="B37" s="10" t="s">
        <v>228</v>
      </c>
      <c r="C37" s="11"/>
      <c r="D37" s="10" t="s">
        <v>229</v>
      </c>
      <c r="E37" s="10" t="s">
        <v>230</v>
      </c>
      <c r="F37" s="10" t="s">
        <v>231</v>
      </c>
      <c r="G37" s="10" t="s">
        <v>232</v>
      </c>
      <c r="H37" s="10" t="s">
        <v>233</v>
      </c>
      <c r="I37" s="12" t="s">
        <v>234</v>
      </c>
      <c r="J37" s="12" t="s">
        <v>235</v>
      </c>
      <c r="K37" s="13" t="s">
        <v>236</v>
      </c>
      <c r="L37" s="20"/>
      <c r="M37" s="15"/>
      <c r="N37" s="16"/>
      <c r="O37" s="17"/>
      <c r="P37" s="16"/>
      <c r="Q37" s="16"/>
      <c r="R37" s="16"/>
      <c r="S37" s="16"/>
      <c r="T37" s="16"/>
      <c r="U37" s="16"/>
      <c r="V37" s="16"/>
      <c r="W37" s="16"/>
      <c r="X37" s="16"/>
      <c r="Y37" s="16"/>
      <c r="Z37" s="16"/>
      <c r="AA37" s="16"/>
      <c r="AB37" s="16"/>
      <c r="AC37" s="16"/>
    </row>
    <row r="38" ht="384.0" customHeight="1">
      <c r="A38" s="9">
        <f t="shared" si="1"/>
        <v>37</v>
      </c>
      <c r="B38" s="18" t="s">
        <v>237</v>
      </c>
      <c r="C38" s="11"/>
      <c r="D38" s="10" t="s">
        <v>229</v>
      </c>
      <c r="E38" s="10" t="s">
        <v>238</v>
      </c>
      <c r="F38" s="10" t="s">
        <v>239</v>
      </c>
      <c r="G38" s="10" t="s">
        <v>240</v>
      </c>
      <c r="H38" s="10" t="s">
        <v>241</v>
      </c>
      <c r="I38" s="12" t="s">
        <v>242</v>
      </c>
      <c r="J38" s="12" t="s">
        <v>243</v>
      </c>
      <c r="K38" s="13"/>
      <c r="L38" s="20"/>
      <c r="M38" s="15"/>
      <c r="N38" s="16"/>
      <c r="O38" s="17"/>
      <c r="P38" s="16"/>
      <c r="Q38" s="16"/>
      <c r="R38" s="16"/>
      <c r="S38" s="16"/>
      <c r="T38" s="16"/>
      <c r="U38" s="16"/>
      <c r="V38" s="16"/>
      <c r="W38" s="16"/>
      <c r="X38" s="16"/>
      <c r="Y38" s="16"/>
      <c r="Z38" s="16"/>
      <c r="AA38" s="16"/>
      <c r="AB38" s="16"/>
      <c r="AC38" s="16"/>
    </row>
    <row r="39" ht="384.0" customHeight="1">
      <c r="A39" s="9">
        <f t="shared" si="1"/>
        <v>38</v>
      </c>
      <c r="B39" s="10" t="s">
        <v>244</v>
      </c>
      <c r="C39" s="11"/>
      <c r="D39" s="10" t="s">
        <v>28</v>
      </c>
      <c r="E39" s="10" t="s">
        <v>245</v>
      </c>
      <c r="F39" s="10" t="s">
        <v>246</v>
      </c>
      <c r="G39" s="10" t="s">
        <v>247</v>
      </c>
      <c r="H39" s="10" t="s">
        <v>248</v>
      </c>
      <c r="I39" s="12" t="s">
        <v>249</v>
      </c>
      <c r="J39" s="12" t="s">
        <v>250</v>
      </c>
      <c r="K39" s="13" t="s">
        <v>251</v>
      </c>
      <c r="L39" s="20"/>
      <c r="M39" s="15"/>
      <c r="N39" s="16"/>
      <c r="O39" s="17"/>
      <c r="P39" s="16"/>
      <c r="Q39" s="16"/>
      <c r="R39" s="16"/>
      <c r="S39" s="16"/>
      <c r="T39" s="16"/>
      <c r="U39" s="16"/>
      <c r="V39" s="16"/>
      <c r="W39" s="16"/>
      <c r="X39" s="16"/>
      <c r="Y39" s="16"/>
      <c r="Z39" s="16"/>
      <c r="AA39" s="16"/>
      <c r="AB39" s="16"/>
      <c r="AC39" s="16"/>
    </row>
    <row r="40" ht="384.0" customHeight="1">
      <c r="A40" s="9">
        <f t="shared" si="1"/>
        <v>39</v>
      </c>
      <c r="B40" s="10" t="s">
        <v>252</v>
      </c>
      <c r="C40" s="11"/>
      <c r="D40" s="10" t="s">
        <v>12</v>
      </c>
      <c r="E40" s="10" t="s">
        <v>253</v>
      </c>
      <c r="F40" s="10" t="s">
        <v>254</v>
      </c>
      <c r="G40" s="10" t="s">
        <v>254</v>
      </c>
      <c r="H40" s="10" t="s">
        <v>255</v>
      </c>
      <c r="I40" s="12" t="s">
        <v>256</v>
      </c>
      <c r="J40" s="12" t="s">
        <v>257</v>
      </c>
      <c r="K40" s="13" t="s">
        <v>258</v>
      </c>
      <c r="L40" s="20"/>
      <c r="M40" s="15"/>
      <c r="N40" s="16"/>
      <c r="O40" s="17"/>
      <c r="P40" s="16"/>
      <c r="Q40" s="16"/>
      <c r="R40" s="16"/>
      <c r="S40" s="16"/>
      <c r="T40" s="16"/>
      <c r="U40" s="16"/>
      <c r="V40" s="16"/>
      <c r="W40" s="16"/>
      <c r="X40" s="16"/>
      <c r="Y40" s="16"/>
      <c r="Z40" s="16"/>
      <c r="AA40" s="16"/>
      <c r="AB40" s="16"/>
      <c r="AC40" s="16"/>
    </row>
    <row r="41" ht="384.0" customHeight="1">
      <c r="A41" s="9">
        <f t="shared" si="1"/>
        <v>40</v>
      </c>
      <c r="B41" s="10" t="s">
        <v>259</v>
      </c>
      <c r="C41" s="11"/>
      <c r="D41" s="10" t="s">
        <v>21</v>
      </c>
      <c r="E41" s="10" t="s">
        <v>253</v>
      </c>
      <c r="F41" s="10" t="s">
        <v>260</v>
      </c>
      <c r="G41" s="10" t="s">
        <v>261</v>
      </c>
      <c r="H41" s="10" t="s">
        <v>262</v>
      </c>
      <c r="I41" s="12" t="s">
        <v>263</v>
      </c>
      <c r="J41" s="12" t="s">
        <v>264</v>
      </c>
      <c r="K41" s="13" t="s">
        <v>265</v>
      </c>
      <c r="L41" s="20"/>
      <c r="M41" s="15"/>
      <c r="N41" s="16"/>
      <c r="O41" s="17"/>
      <c r="P41" s="16"/>
      <c r="Q41" s="16"/>
      <c r="R41" s="16"/>
      <c r="S41" s="16"/>
      <c r="T41" s="16"/>
      <c r="U41" s="16"/>
      <c r="V41" s="16"/>
      <c r="W41" s="16"/>
      <c r="X41" s="16"/>
      <c r="Y41" s="16"/>
      <c r="Z41" s="16"/>
      <c r="AA41" s="16"/>
      <c r="AB41" s="16"/>
      <c r="AC41" s="16"/>
    </row>
    <row r="42" ht="384.0" customHeight="1">
      <c r="A42" s="9">
        <f t="shared" si="1"/>
        <v>41</v>
      </c>
      <c r="B42" s="10" t="s">
        <v>266</v>
      </c>
      <c r="C42" s="11" t="str">
        <f>image("https://encrypted-tbn0.gstatic.com/images?q=tbn:ANd9GcQNj24H6gmTNggTpTbCpbZUDbWM0af-fwa3PA&amp;s")</f>
        <v/>
      </c>
      <c r="D42" s="10" t="s">
        <v>12</v>
      </c>
      <c r="E42" s="10" t="s">
        <v>253</v>
      </c>
      <c r="F42" s="10" t="s">
        <v>267</v>
      </c>
      <c r="G42" s="10" t="s">
        <v>267</v>
      </c>
      <c r="H42" s="10" t="s">
        <v>268</v>
      </c>
      <c r="I42" s="12" t="s">
        <v>269</v>
      </c>
      <c r="J42" s="12" t="s">
        <v>270</v>
      </c>
      <c r="K42" s="13" t="s">
        <v>271</v>
      </c>
      <c r="L42" s="20"/>
      <c r="M42" s="15"/>
      <c r="N42" s="16"/>
      <c r="O42" s="17"/>
      <c r="P42" s="16"/>
      <c r="Q42" s="16"/>
      <c r="R42" s="16"/>
      <c r="S42" s="16"/>
      <c r="T42" s="16"/>
      <c r="U42" s="16"/>
      <c r="V42" s="16"/>
      <c r="W42" s="16"/>
      <c r="X42" s="16"/>
      <c r="Y42" s="16"/>
      <c r="Z42" s="16"/>
      <c r="AA42" s="16"/>
      <c r="AB42" s="16"/>
      <c r="AC42" s="16"/>
    </row>
    <row r="43" ht="384.0" customHeight="1">
      <c r="A43" s="9">
        <f t="shared" si="1"/>
        <v>42</v>
      </c>
      <c r="B43" s="10" t="s">
        <v>272</v>
      </c>
      <c r="C43" s="11"/>
      <c r="D43" s="10" t="s">
        <v>12</v>
      </c>
      <c r="E43" s="10" t="s">
        <v>273</v>
      </c>
      <c r="F43" s="10" t="s">
        <v>274</v>
      </c>
      <c r="G43" s="10" t="s">
        <v>274</v>
      </c>
      <c r="H43" s="10" t="s">
        <v>275</v>
      </c>
      <c r="I43" s="12" t="s">
        <v>276</v>
      </c>
      <c r="J43" s="12" t="s">
        <v>277</v>
      </c>
      <c r="K43" s="13" t="s">
        <v>278</v>
      </c>
      <c r="L43" s="20"/>
      <c r="M43" s="15"/>
      <c r="N43" s="16"/>
      <c r="O43" s="17"/>
      <c r="P43" s="16"/>
      <c r="Q43" s="16"/>
      <c r="R43" s="16"/>
      <c r="S43" s="16"/>
      <c r="T43" s="16"/>
      <c r="U43" s="16"/>
      <c r="V43" s="16"/>
      <c r="W43" s="16"/>
      <c r="X43" s="16"/>
      <c r="Y43" s="16"/>
      <c r="Z43" s="16"/>
      <c r="AA43" s="16"/>
      <c r="AB43" s="16"/>
      <c r="AC43" s="16"/>
    </row>
    <row r="44" ht="384.0" customHeight="1">
      <c r="A44" s="9">
        <f t="shared" si="1"/>
        <v>43</v>
      </c>
      <c r="B44" s="18" t="s">
        <v>279</v>
      </c>
      <c r="C44" s="11"/>
      <c r="D44" s="10" t="s">
        <v>229</v>
      </c>
      <c r="E44" s="10" t="s">
        <v>280</v>
      </c>
      <c r="F44" s="10" t="s">
        <v>281</v>
      </c>
      <c r="G44" s="21"/>
      <c r="H44" s="10" t="s">
        <v>282</v>
      </c>
      <c r="I44" s="12" t="s">
        <v>283</v>
      </c>
      <c r="J44" s="12" t="s">
        <v>284</v>
      </c>
      <c r="K44" s="13"/>
      <c r="L44" s="20"/>
      <c r="M44" s="15"/>
      <c r="N44" s="16"/>
      <c r="O44" s="17"/>
      <c r="P44" s="16"/>
      <c r="Q44" s="16"/>
      <c r="R44" s="16"/>
      <c r="S44" s="16"/>
      <c r="T44" s="16"/>
      <c r="U44" s="16"/>
      <c r="V44" s="16"/>
      <c r="W44" s="16"/>
      <c r="X44" s="16"/>
      <c r="Y44" s="16"/>
      <c r="Z44" s="16"/>
      <c r="AA44" s="16"/>
      <c r="AB44" s="16"/>
      <c r="AC44" s="16"/>
    </row>
    <row r="45" ht="384.0" customHeight="1">
      <c r="A45" s="9">
        <f t="shared" si="1"/>
        <v>44</v>
      </c>
      <c r="B45" s="18" t="s">
        <v>285</v>
      </c>
      <c r="C45" s="11" t="str">
        <f>IMAGE("https://attachments.cheqroomcdn.com/app/groups/nyushima/1c08be08-cefb-11ee-80ca-0a58a9feac02.jpg")</f>
        <v/>
      </c>
      <c r="D45" s="10" t="s">
        <v>28</v>
      </c>
      <c r="E45" s="10" t="s">
        <v>286</v>
      </c>
      <c r="F45" s="21" t="s">
        <v>287</v>
      </c>
      <c r="G45" s="10"/>
      <c r="H45" s="10" t="s">
        <v>288</v>
      </c>
      <c r="I45" s="12" t="s">
        <v>289</v>
      </c>
      <c r="J45" s="24"/>
      <c r="K45" s="13" t="s">
        <v>290</v>
      </c>
      <c r="L45" s="20"/>
      <c r="M45" s="15"/>
      <c r="N45" s="16"/>
      <c r="O45" s="17"/>
      <c r="P45" s="16"/>
      <c r="Q45" s="16"/>
      <c r="R45" s="16"/>
      <c r="S45" s="16"/>
      <c r="T45" s="16"/>
      <c r="U45" s="16"/>
      <c r="V45" s="16"/>
      <c r="W45" s="16"/>
      <c r="X45" s="16"/>
      <c r="Y45" s="16"/>
      <c r="Z45" s="16"/>
      <c r="AA45" s="16"/>
      <c r="AB45" s="16"/>
      <c r="AC45" s="16"/>
    </row>
    <row r="46" ht="384.0" customHeight="1">
      <c r="A46" s="9">
        <f t="shared" si="1"/>
        <v>45</v>
      </c>
      <c r="B46" s="18" t="s">
        <v>291</v>
      </c>
      <c r="C46" s="11" t="str">
        <f>image("https://attachments.cheqroomcdn.com/app/groups/nyushima/21534126-714f-11ee-a8b2-0a58a9feac02.jpg")</f>
        <v/>
      </c>
      <c r="D46" s="10" t="s">
        <v>21</v>
      </c>
      <c r="E46" s="10"/>
      <c r="F46" s="21"/>
      <c r="G46" s="10"/>
      <c r="H46" s="10" t="s">
        <v>292</v>
      </c>
      <c r="I46" s="12" t="s">
        <v>293</v>
      </c>
      <c r="J46" s="24"/>
      <c r="K46" s="13" t="s">
        <v>294</v>
      </c>
      <c r="L46" s="20"/>
      <c r="M46" s="15"/>
      <c r="N46" s="16"/>
      <c r="O46" s="17"/>
      <c r="P46" s="16"/>
      <c r="Q46" s="16"/>
      <c r="R46" s="16"/>
      <c r="S46" s="16"/>
      <c r="T46" s="16"/>
      <c r="U46" s="16"/>
      <c r="V46" s="16"/>
      <c r="W46" s="16"/>
      <c r="X46" s="16"/>
      <c r="Y46" s="16"/>
      <c r="Z46" s="16"/>
      <c r="AA46" s="16"/>
      <c r="AB46" s="16"/>
      <c r="AC46" s="16"/>
    </row>
    <row r="47" ht="384.0" customHeight="1">
      <c r="A47" s="9">
        <f t="shared" si="1"/>
        <v>46</v>
      </c>
      <c r="B47" s="18" t="s">
        <v>295</v>
      </c>
      <c r="C47" s="11" t="str">
        <f>IMAGE("https://attachments.cheqroomcdn.com/app/groups/nyushima/88dda3de-9ffe-11ea-b907-0618dc407b1c.jpg")</f>
        <v/>
      </c>
      <c r="D47" s="10" t="s">
        <v>21</v>
      </c>
      <c r="E47" s="10" t="s">
        <v>253</v>
      </c>
      <c r="F47" s="21" t="s">
        <v>296</v>
      </c>
      <c r="G47" s="10"/>
      <c r="H47" s="10" t="s">
        <v>262</v>
      </c>
      <c r="I47" s="12" t="s">
        <v>297</v>
      </c>
      <c r="J47" s="12" t="s">
        <v>298</v>
      </c>
      <c r="K47" s="13" t="s">
        <v>299</v>
      </c>
      <c r="L47" s="20"/>
      <c r="M47" s="15"/>
      <c r="N47" s="16"/>
      <c r="O47" s="17"/>
      <c r="P47" s="16"/>
      <c r="Q47" s="16"/>
      <c r="R47" s="16"/>
      <c r="S47" s="16"/>
      <c r="T47" s="16"/>
      <c r="U47" s="16"/>
      <c r="V47" s="16"/>
      <c r="W47" s="16"/>
      <c r="X47" s="16"/>
      <c r="Y47" s="16"/>
      <c r="Z47" s="16"/>
      <c r="AA47" s="16"/>
      <c r="AB47" s="16"/>
      <c r="AC47" s="16"/>
    </row>
    <row r="48" ht="384.0" customHeight="1">
      <c r="A48" s="9">
        <f t="shared" si="1"/>
        <v>47</v>
      </c>
      <c r="B48" s="18" t="s">
        <v>300</v>
      </c>
      <c r="C48" s="11" t="str">
        <f>IMAGE("https://attachments.cheqroomcdn.com/app/groups/nyushima/8d536c4c-3cc6-11ee-ab60-0a58a9feac02.jpg")</f>
        <v/>
      </c>
      <c r="D48" s="10" t="s">
        <v>41</v>
      </c>
      <c r="E48" s="10" t="s">
        <v>204</v>
      </c>
      <c r="F48" s="21" t="s">
        <v>301</v>
      </c>
      <c r="G48" s="10"/>
      <c r="H48" s="10" t="s">
        <v>302</v>
      </c>
      <c r="I48" s="12" t="s">
        <v>303</v>
      </c>
      <c r="J48" s="12" t="s">
        <v>304</v>
      </c>
      <c r="K48" s="13"/>
      <c r="L48" s="20"/>
      <c r="M48" s="15"/>
      <c r="N48" s="16"/>
      <c r="O48" s="17"/>
      <c r="P48" s="16"/>
      <c r="Q48" s="16"/>
      <c r="R48" s="16"/>
      <c r="S48" s="16"/>
      <c r="T48" s="16"/>
      <c r="U48" s="16"/>
      <c r="V48" s="16"/>
      <c r="W48" s="16"/>
      <c r="X48" s="16"/>
      <c r="Y48" s="16"/>
      <c r="Z48" s="16"/>
      <c r="AA48" s="16"/>
      <c r="AB48" s="16"/>
      <c r="AC48" s="16"/>
    </row>
    <row r="49" ht="384.0" customHeight="1">
      <c r="A49" s="9">
        <f t="shared" si="1"/>
        <v>48</v>
      </c>
      <c r="B49" s="18" t="s">
        <v>305</v>
      </c>
      <c r="C49" s="11" t="str">
        <f>image("https://attachments.cheqroomcdn.com/app/groups/nyushima/f7bae204-fab3-11ed-8203-0a58a9feac02.jpg")</f>
        <v/>
      </c>
      <c r="D49" s="10" t="s">
        <v>41</v>
      </c>
      <c r="E49" s="10"/>
      <c r="F49" s="21"/>
      <c r="G49" s="10"/>
      <c r="H49" s="10" t="s">
        <v>306</v>
      </c>
      <c r="I49" s="12" t="s">
        <v>307</v>
      </c>
      <c r="J49" s="24"/>
      <c r="K49" s="13"/>
      <c r="L49" s="20"/>
      <c r="M49" s="15"/>
      <c r="N49" s="16"/>
      <c r="O49" s="17"/>
      <c r="P49" s="16"/>
      <c r="Q49" s="16"/>
      <c r="R49" s="16"/>
      <c r="S49" s="16"/>
      <c r="T49" s="16"/>
      <c r="U49" s="16"/>
      <c r="V49" s="16"/>
      <c r="W49" s="16"/>
      <c r="X49" s="16"/>
      <c r="Y49" s="16"/>
      <c r="Z49" s="16"/>
      <c r="AA49" s="16"/>
      <c r="AB49" s="16"/>
      <c r="AC49" s="16"/>
    </row>
    <row r="50" ht="384.0" customHeight="1">
      <c r="A50" s="9">
        <f t="shared" si="1"/>
        <v>49</v>
      </c>
      <c r="B50" s="18" t="s">
        <v>308</v>
      </c>
      <c r="C50" s="11" t="str">
        <f>image("https://attachments.cheqroomcdn.com/app/groups/nyushima/693a4d7e-f858-11ed-b774-0a58a9feac02.jpg")</f>
        <v/>
      </c>
      <c r="D50" s="10" t="s">
        <v>12</v>
      </c>
      <c r="E50" s="10" t="s">
        <v>253</v>
      </c>
      <c r="F50" s="21" t="s">
        <v>309</v>
      </c>
      <c r="G50" s="10"/>
      <c r="H50" s="10" t="s">
        <v>310</v>
      </c>
      <c r="I50" s="12" t="s">
        <v>311</v>
      </c>
      <c r="J50" s="24"/>
      <c r="K50" s="13" t="s">
        <v>258</v>
      </c>
      <c r="L50" s="20"/>
      <c r="M50" s="15"/>
      <c r="N50" s="16"/>
      <c r="O50" s="17"/>
      <c r="P50" s="16"/>
      <c r="Q50" s="16"/>
      <c r="R50" s="16"/>
      <c r="S50" s="16"/>
      <c r="T50" s="16"/>
      <c r="U50" s="16"/>
      <c r="V50" s="16"/>
      <c r="W50" s="16"/>
      <c r="X50" s="16"/>
      <c r="Y50" s="16"/>
      <c r="Z50" s="16"/>
      <c r="AA50" s="16"/>
      <c r="AB50" s="16"/>
      <c r="AC50" s="16"/>
    </row>
    <row r="51" ht="384.0" customHeight="1">
      <c r="A51" s="9">
        <f t="shared" si="1"/>
        <v>50</v>
      </c>
      <c r="B51" s="18" t="s">
        <v>312</v>
      </c>
      <c r="C51" s="11" t="str">
        <f>image("https://attachments.cheqroomcdn.com/app/groups/nyushima/565a4136-37cf-11ed-943d-0a58a9feac02.jpg")</f>
        <v/>
      </c>
      <c r="D51" s="10" t="s">
        <v>41</v>
      </c>
      <c r="E51" s="10" t="s">
        <v>313</v>
      </c>
      <c r="F51" s="21" t="s">
        <v>314</v>
      </c>
      <c r="G51" s="10"/>
      <c r="H51" s="10" t="s">
        <v>315</v>
      </c>
      <c r="I51" s="12" t="s">
        <v>316</v>
      </c>
      <c r="J51" s="24"/>
      <c r="K51" s="13"/>
      <c r="L51" s="20"/>
      <c r="M51" s="15"/>
      <c r="N51" s="16"/>
      <c r="O51" s="17"/>
      <c r="P51" s="16"/>
      <c r="Q51" s="16"/>
      <c r="R51" s="16"/>
      <c r="S51" s="16"/>
      <c r="T51" s="16"/>
      <c r="U51" s="16"/>
      <c r="V51" s="16"/>
      <c r="W51" s="16"/>
      <c r="X51" s="16"/>
      <c r="Y51" s="16"/>
      <c r="Z51" s="16"/>
      <c r="AA51" s="16"/>
      <c r="AB51" s="16"/>
      <c r="AC51" s="16"/>
    </row>
    <row r="52" ht="384.0" customHeight="1">
      <c r="A52" s="30">
        <f t="shared" si="1"/>
        <v>51</v>
      </c>
      <c r="B52" s="10" t="s">
        <v>317</v>
      </c>
      <c r="C52" s="11"/>
      <c r="D52" s="10" t="s">
        <v>12</v>
      </c>
      <c r="E52" s="10" t="s">
        <v>318</v>
      </c>
      <c r="F52" s="10" t="s">
        <v>319</v>
      </c>
      <c r="G52" s="31"/>
      <c r="H52" s="10" t="s">
        <v>320</v>
      </c>
      <c r="I52" s="12" t="s">
        <v>321</v>
      </c>
      <c r="J52" s="12" t="s">
        <v>322</v>
      </c>
      <c r="K52" s="32"/>
    </row>
    <row r="53" ht="384.0" customHeight="1">
      <c r="A53" s="9">
        <f t="shared" si="1"/>
        <v>52</v>
      </c>
      <c r="B53" s="10" t="s">
        <v>323</v>
      </c>
      <c r="C53" s="22"/>
      <c r="D53" s="23" t="s">
        <v>324</v>
      </c>
      <c r="E53" s="23" t="s">
        <v>325</v>
      </c>
      <c r="F53" s="18"/>
      <c r="G53" s="18"/>
      <c r="H53" s="10" t="s">
        <v>326</v>
      </c>
      <c r="I53" s="12" t="s">
        <v>327</v>
      </c>
      <c r="J53" s="24"/>
      <c r="K53" s="13"/>
      <c r="L53" s="15"/>
      <c r="M53" s="33"/>
      <c r="N53" s="34"/>
      <c r="O53" s="33"/>
      <c r="P53" s="33"/>
      <c r="Q53" s="33"/>
      <c r="R53" s="33"/>
      <c r="S53" s="33"/>
      <c r="T53" s="33"/>
      <c r="U53" s="33"/>
      <c r="V53" s="33"/>
      <c r="W53" s="33"/>
      <c r="X53" s="33"/>
      <c r="Y53" s="33"/>
      <c r="Z53" s="33"/>
      <c r="AA53" s="33"/>
    </row>
    <row r="54" ht="384.0" customHeight="1">
      <c r="A54" s="9">
        <f t="shared" si="1"/>
        <v>53</v>
      </c>
      <c r="B54" s="10" t="s">
        <v>328</v>
      </c>
      <c r="C54" s="22"/>
      <c r="D54" s="23" t="s">
        <v>324</v>
      </c>
      <c r="E54" s="23" t="s">
        <v>329</v>
      </c>
      <c r="F54" s="18"/>
      <c r="G54" s="18"/>
      <c r="H54" s="10" t="s">
        <v>330</v>
      </c>
      <c r="I54" s="12" t="s">
        <v>331</v>
      </c>
      <c r="J54" s="24"/>
      <c r="K54" s="13"/>
      <c r="L54" s="15"/>
      <c r="M54" s="33"/>
      <c r="N54" s="34"/>
      <c r="O54" s="33"/>
      <c r="P54" s="33"/>
      <c r="Q54" s="33"/>
      <c r="R54" s="33"/>
      <c r="S54" s="33"/>
      <c r="T54" s="33"/>
      <c r="U54" s="33"/>
      <c r="V54" s="33"/>
      <c r="W54" s="33"/>
      <c r="X54" s="33"/>
      <c r="Y54" s="33"/>
      <c r="Z54" s="33"/>
      <c r="AA54" s="33"/>
    </row>
    <row r="55" ht="384.0" customHeight="1">
      <c r="A55" s="9">
        <f t="shared" si="1"/>
        <v>54</v>
      </c>
      <c r="B55" s="10" t="s">
        <v>332</v>
      </c>
      <c r="C55" s="11"/>
      <c r="D55" s="35" t="s">
        <v>333</v>
      </c>
      <c r="E55" s="36" t="s">
        <v>334</v>
      </c>
      <c r="F55" s="10"/>
      <c r="G55" s="10" t="s">
        <v>335</v>
      </c>
      <c r="H55" s="10" t="s">
        <v>336</v>
      </c>
      <c r="I55" s="12" t="s">
        <v>337</v>
      </c>
      <c r="J55" s="24"/>
      <c r="K55" s="13"/>
      <c r="L55" s="15"/>
      <c r="M55" s="33"/>
      <c r="N55" s="34"/>
      <c r="O55" s="33"/>
      <c r="P55" s="33"/>
      <c r="Q55" s="33"/>
      <c r="R55" s="33"/>
      <c r="S55" s="33"/>
      <c r="T55" s="33"/>
      <c r="U55" s="33"/>
      <c r="V55" s="33"/>
      <c r="W55" s="33"/>
      <c r="X55" s="33"/>
      <c r="Y55" s="33"/>
      <c r="Z55" s="33"/>
      <c r="AA55" s="33"/>
    </row>
    <row r="56" ht="384.0" customHeight="1">
      <c r="A56" s="9">
        <f t="shared" si="1"/>
        <v>55</v>
      </c>
      <c r="B56" s="10" t="s">
        <v>338</v>
      </c>
      <c r="C56" s="37"/>
      <c r="D56" s="38" t="s">
        <v>333</v>
      </c>
      <c r="E56" s="39"/>
      <c r="F56" s="39"/>
      <c r="G56" s="39"/>
      <c r="H56" s="10" t="s">
        <v>339</v>
      </c>
      <c r="I56" s="12" t="s">
        <v>340</v>
      </c>
      <c r="J56" s="24"/>
      <c r="K56" s="13"/>
      <c r="L56" s="15"/>
      <c r="M56" s="33"/>
      <c r="N56" s="34"/>
      <c r="O56" s="33"/>
      <c r="P56" s="33"/>
      <c r="Q56" s="33"/>
      <c r="R56" s="33"/>
      <c r="S56" s="33"/>
      <c r="T56" s="33"/>
      <c r="U56" s="33"/>
      <c r="V56" s="33"/>
      <c r="W56" s="33"/>
      <c r="X56" s="33"/>
      <c r="Y56" s="33"/>
      <c r="Z56" s="33"/>
      <c r="AA56" s="33"/>
    </row>
    <row r="57" ht="384.0" customHeight="1">
      <c r="A57" s="9">
        <f t="shared" si="1"/>
        <v>56</v>
      </c>
      <c r="B57" s="18" t="s">
        <v>341</v>
      </c>
      <c r="C57" s="22"/>
      <c r="D57" s="23" t="s">
        <v>333</v>
      </c>
      <c r="E57" s="23" t="s">
        <v>342</v>
      </c>
      <c r="F57" s="18"/>
      <c r="G57" s="18"/>
      <c r="H57" s="10" t="s">
        <v>343</v>
      </c>
      <c r="I57" s="12" t="s">
        <v>344</v>
      </c>
      <c r="J57" s="24"/>
      <c r="K57" s="13"/>
      <c r="L57" s="15"/>
      <c r="M57" s="33"/>
      <c r="N57" s="34"/>
      <c r="O57" s="33"/>
      <c r="P57" s="33"/>
      <c r="Q57" s="33"/>
      <c r="R57" s="33"/>
      <c r="S57" s="33"/>
      <c r="T57" s="33"/>
      <c r="U57" s="33"/>
      <c r="V57" s="33"/>
      <c r="W57" s="33"/>
      <c r="X57" s="33"/>
      <c r="Y57" s="33"/>
      <c r="Z57" s="33"/>
      <c r="AA57" s="33"/>
    </row>
    <row r="58" ht="384.0" customHeight="1">
      <c r="A58" s="9">
        <f t="shared" si="1"/>
        <v>57</v>
      </c>
      <c r="B58" s="10" t="s">
        <v>345</v>
      </c>
      <c r="C58" s="22"/>
      <c r="D58" s="23" t="s">
        <v>333</v>
      </c>
      <c r="E58" s="23" t="s">
        <v>346</v>
      </c>
      <c r="F58" s="23" t="s">
        <v>347</v>
      </c>
      <c r="G58" s="18"/>
      <c r="H58" s="10" t="s">
        <v>348</v>
      </c>
      <c r="I58" s="12" t="s">
        <v>349</v>
      </c>
      <c r="J58" s="24"/>
      <c r="K58" s="13"/>
      <c r="L58" s="15"/>
      <c r="M58" s="33"/>
      <c r="N58" s="34"/>
      <c r="O58" s="33"/>
      <c r="P58" s="33"/>
      <c r="Q58" s="33"/>
      <c r="R58" s="33"/>
      <c r="S58" s="33"/>
      <c r="T58" s="33"/>
      <c r="U58" s="33"/>
      <c r="V58" s="33"/>
      <c r="W58" s="33"/>
      <c r="X58" s="33"/>
      <c r="Y58" s="33"/>
      <c r="Z58" s="33"/>
      <c r="AA58" s="33"/>
    </row>
    <row r="59" ht="384.0" customHeight="1">
      <c r="A59" s="9">
        <f t="shared" si="1"/>
        <v>58</v>
      </c>
      <c r="B59" s="18" t="s">
        <v>350</v>
      </c>
      <c r="C59" s="22"/>
      <c r="D59" s="23" t="s">
        <v>333</v>
      </c>
      <c r="E59" s="23" t="s">
        <v>351</v>
      </c>
      <c r="F59" s="18"/>
      <c r="G59" s="18"/>
      <c r="H59" s="10" t="s">
        <v>352</v>
      </c>
      <c r="I59" s="12" t="s">
        <v>353</v>
      </c>
      <c r="J59" s="24"/>
      <c r="K59" s="13"/>
      <c r="L59" s="15"/>
      <c r="M59" s="33"/>
      <c r="N59" s="34"/>
      <c r="O59" s="33"/>
      <c r="P59" s="33"/>
      <c r="Q59" s="33"/>
      <c r="R59" s="33"/>
      <c r="S59" s="33"/>
      <c r="T59" s="33"/>
      <c r="U59" s="33"/>
      <c r="V59" s="33"/>
      <c r="W59" s="33"/>
      <c r="X59" s="33"/>
      <c r="Y59" s="33"/>
      <c r="Z59" s="33"/>
      <c r="AA59" s="33"/>
    </row>
    <row r="60" ht="384.0" customHeight="1">
      <c r="A60" s="9">
        <f t="shared" si="1"/>
        <v>59</v>
      </c>
      <c r="B60" s="18" t="s">
        <v>354</v>
      </c>
      <c r="C60" s="22"/>
      <c r="D60" s="23" t="s">
        <v>333</v>
      </c>
      <c r="E60" s="23" t="s">
        <v>351</v>
      </c>
      <c r="F60" s="18"/>
      <c r="G60" s="18"/>
      <c r="H60" s="10" t="s">
        <v>355</v>
      </c>
      <c r="I60" s="12" t="s">
        <v>356</v>
      </c>
      <c r="J60" s="24"/>
      <c r="K60" s="13"/>
      <c r="L60" s="15"/>
      <c r="M60" s="33"/>
      <c r="N60" s="34"/>
      <c r="O60" s="33"/>
      <c r="P60" s="33"/>
      <c r="Q60" s="33"/>
      <c r="R60" s="33"/>
      <c r="S60" s="33"/>
      <c r="T60" s="33"/>
      <c r="U60" s="33"/>
      <c r="V60" s="33"/>
      <c r="W60" s="33"/>
      <c r="X60" s="33"/>
      <c r="Y60" s="33"/>
      <c r="Z60" s="33"/>
      <c r="AA60" s="33"/>
    </row>
    <row r="61" ht="384.0" customHeight="1">
      <c r="A61" s="9">
        <f t="shared" si="1"/>
        <v>60</v>
      </c>
      <c r="B61" s="18" t="s">
        <v>357</v>
      </c>
      <c r="C61" s="22"/>
      <c r="D61" s="23" t="s">
        <v>333</v>
      </c>
      <c r="E61" s="23" t="s">
        <v>358</v>
      </c>
      <c r="F61" s="18"/>
      <c r="G61" s="18"/>
      <c r="H61" s="10" t="s">
        <v>359</v>
      </c>
      <c r="I61" s="12" t="s">
        <v>360</v>
      </c>
      <c r="J61" s="24"/>
      <c r="K61" s="13"/>
      <c r="L61" s="15"/>
      <c r="M61" s="33"/>
      <c r="N61" s="34"/>
      <c r="O61" s="33"/>
      <c r="P61" s="33"/>
      <c r="Q61" s="33"/>
      <c r="R61" s="33"/>
      <c r="S61" s="33"/>
      <c r="T61" s="33"/>
      <c r="U61" s="33"/>
      <c r="V61" s="33"/>
      <c r="W61" s="33"/>
      <c r="X61" s="33"/>
      <c r="Y61" s="33"/>
      <c r="Z61" s="33"/>
      <c r="AA61" s="33"/>
    </row>
    <row r="62" ht="384.0" customHeight="1">
      <c r="A62" s="9">
        <f t="shared" si="1"/>
        <v>61</v>
      </c>
      <c r="B62" s="18" t="s">
        <v>361</v>
      </c>
      <c r="C62" s="22"/>
      <c r="D62" s="23" t="s">
        <v>333</v>
      </c>
      <c r="E62" s="23" t="s">
        <v>351</v>
      </c>
      <c r="F62" s="18"/>
      <c r="G62" s="18"/>
      <c r="H62" s="10" t="s">
        <v>362</v>
      </c>
      <c r="I62" s="12" t="s">
        <v>363</v>
      </c>
      <c r="J62" s="24"/>
      <c r="K62" s="13"/>
      <c r="L62" s="15"/>
      <c r="M62" s="33"/>
      <c r="N62" s="34"/>
      <c r="O62" s="33"/>
      <c r="P62" s="33"/>
      <c r="Q62" s="33"/>
      <c r="R62" s="33"/>
      <c r="S62" s="33"/>
      <c r="T62" s="33"/>
      <c r="U62" s="33"/>
      <c r="V62" s="33"/>
      <c r="W62" s="33"/>
      <c r="X62" s="33"/>
      <c r="Y62" s="33"/>
      <c r="Z62" s="33"/>
      <c r="AA62" s="33"/>
    </row>
    <row r="63" ht="295.5" customHeight="1">
      <c r="A63" s="18">
        <f t="shared" si="1"/>
        <v>62</v>
      </c>
      <c r="B63" s="18" t="s">
        <v>364</v>
      </c>
      <c r="C63" s="18"/>
      <c r="D63" s="18" t="s">
        <v>28</v>
      </c>
      <c r="E63" s="18"/>
      <c r="F63" s="18"/>
      <c r="G63" s="18"/>
      <c r="H63" s="10" t="s">
        <v>365</v>
      </c>
      <c r="I63" s="12" t="s">
        <v>366</v>
      </c>
      <c r="J63" s="24"/>
      <c r="K63" s="40"/>
      <c r="L63" s="41"/>
      <c r="M63" s="41"/>
      <c r="N63" s="41"/>
      <c r="O63" s="41"/>
      <c r="P63" s="41"/>
      <c r="Q63" s="41"/>
      <c r="R63" s="41"/>
      <c r="S63" s="41"/>
      <c r="T63" s="41"/>
      <c r="U63" s="41"/>
      <c r="V63" s="41"/>
      <c r="W63" s="41"/>
      <c r="X63" s="41"/>
      <c r="Y63" s="41"/>
      <c r="Z63" s="41"/>
      <c r="AA63" s="41"/>
      <c r="AB63" s="41"/>
      <c r="AC63" s="33"/>
    </row>
    <row r="64" ht="384.0" customHeight="1">
      <c r="A64" s="9">
        <f t="shared" ref="A64:A68" si="2">ROW()-1</f>
        <v>63</v>
      </c>
      <c r="B64" s="18" t="s">
        <v>367</v>
      </c>
      <c r="C64" s="11" t="str">
        <f>IMAGE("https://attachments.cheqroomcdn.com/app/groups/nyushima/faefc74c-f49f-11ed-82f2-0a58a9feac02.jpg")</f>
        <v/>
      </c>
      <c r="D64" s="10" t="s">
        <v>368</v>
      </c>
      <c r="E64" s="10"/>
      <c r="F64" s="21"/>
      <c r="G64" s="10"/>
      <c r="H64" s="10" t="s">
        <v>369</v>
      </c>
      <c r="I64" s="12" t="s">
        <v>370</v>
      </c>
      <c r="J64" s="24"/>
      <c r="K64" s="13"/>
      <c r="L64" s="20"/>
      <c r="M64" s="15"/>
      <c r="N64" s="33"/>
      <c r="O64" s="34"/>
      <c r="P64" s="33"/>
      <c r="Q64" s="33"/>
      <c r="R64" s="33"/>
      <c r="S64" s="33"/>
      <c r="T64" s="33"/>
      <c r="U64" s="33"/>
      <c r="V64" s="33"/>
      <c r="W64" s="33"/>
      <c r="X64" s="33"/>
      <c r="Y64" s="33"/>
      <c r="Z64" s="33"/>
      <c r="AA64" s="33"/>
      <c r="AB64" s="33"/>
      <c r="AC64" s="33"/>
    </row>
    <row r="65" ht="384.0" customHeight="1">
      <c r="A65" s="9">
        <f t="shared" si="2"/>
        <v>64</v>
      </c>
      <c r="B65" s="18" t="s">
        <v>371</v>
      </c>
      <c r="C65" s="22"/>
      <c r="D65" s="23" t="s">
        <v>368</v>
      </c>
      <c r="E65" s="23" t="s">
        <v>253</v>
      </c>
      <c r="F65" s="23" t="s">
        <v>372</v>
      </c>
      <c r="G65" s="18"/>
      <c r="H65" s="10" t="s">
        <v>373</v>
      </c>
      <c r="I65" s="12" t="s">
        <v>374</v>
      </c>
      <c r="J65" s="12" t="s">
        <v>375</v>
      </c>
      <c r="K65" s="13"/>
      <c r="L65" s="20"/>
      <c r="M65" s="15"/>
      <c r="N65" s="33"/>
      <c r="O65" s="34"/>
      <c r="P65" s="33"/>
      <c r="Q65" s="33"/>
      <c r="R65" s="33"/>
      <c r="S65" s="33"/>
      <c r="T65" s="33"/>
      <c r="U65" s="33"/>
      <c r="V65" s="33"/>
      <c r="W65" s="33"/>
      <c r="X65" s="33"/>
      <c r="Y65" s="33"/>
      <c r="Z65" s="33"/>
      <c r="AA65" s="33"/>
      <c r="AB65" s="33"/>
      <c r="AC65" s="33"/>
    </row>
    <row r="66" ht="384.0" customHeight="1">
      <c r="A66" s="9">
        <f t="shared" si="2"/>
        <v>65</v>
      </c>
      <c r="B66" s="18" t="s">
        <v>376</v>
      </c>
      <c r="C66" s="22"/>
      <c r="D66" s="23" t="s">
        <v>368</v>
      </c>
      <c r="E66" s="23" t="s">
        <v>377</v>
      </c>
      <c r="F66" s="23" t="s">
        <v>378</v>
      </c>
      <c r="G66" s="18"/>
      <c r="H66" s="10" t="s">
        <v>379</v>
      </c>
      <c r="I66" s="12" t="s">
        <v>380</v>
      </c>
      <c r="J66" s="12" t="s">
        <v>381</v>
      </c>
      <c r="K66" s="13"/>
      <c r="L66" s="20"/>
      <c r="M66" s="15"/>
      <c r="N66" s="33"/>
      <c r="O66" s="34"/>
      <c r="P66" s="33"/>
      <c r="Q66" s="33"/>
      <c r="R66" s="33"/>
      <c r="S66" s="33"/>
      <c r="T66" s="33"/>
      <c r="U66" s="33"/>
      <c r="V66" s="33"/>
      <c r="W66" s="33"/>
      <c r="X66" s="33"/>
      <c r="Y66" s="33"/>
      <c r="Z66" s="33"/>
      <c r="AA66" s="33"/>
      <c r="AB66" s="33"/>
      <c r="AC66" s="33"/>
    </row>
    <row r="67" ht="384.0" customHeight="1">
      <c r="A67" s="9">
        <f t="shared" si="2"/>
        <v>66</v>
      </c>
      <c r="B67" s="10" t="s">
        <v>382</v>
      </c>
      <c r="C67" s="11"/>
      <c r="D67" s="10" t="s">
        <v>368</v>
      </c>
      <c r="E67" s="10" t="s">
        <v>29</v>
      </c>
      <c r="F67" s="10" t="s">
        <v>383</v>
      </c>
      <c r="G67" s="10" t="s">
        <v>384</v>
      </c>
      <c r="H67" s="10" t="s">
        <v>385</v>
      </c>
      <c r="I67" s="12" t="s">
        <v>381</v>
      </c>
      <c r="J67" s="12" t="s">
        <v>386</v>
      </c>
      <c r="K67" s="13"/>
      <c r="L67" s="20"/>
      <c r="M67" s="15"/>
      <c r="N67" s="33"/>
      <c r="O67" s="34"/>
      <c r="P67" s="33"/>
      <c r="Q67" s="33"/>
      <c r="R67" s="33"/>
      <c r="S67" s="33"/>
      <c r="T67" s="33"/>
      <c r="U67" s="33"/>
      <c r="V67" s="33"/>
      <c r="W67" s="33"/>
      <c r="X67" s="33"/>
      <c r="Y67" s="33"/>
      <c r="Z67" s="33"/>
      <c r="AA67" s="33"/>
      <c r="AB67" s="33"/>
      <c r="AC67" s="33"/>
    </row>
    <row r="68" ht="384.0" customHeight="1">
      <c r="A68" s="9">
        <f t="shared" si="2"/>
        <v>67</v>
      </c>
      <c r="B68" s="10" t="s">
        <v>387</v>
      </c>
      <c r="C68" s="11"/>
      <c r="D68" s="10" t="s">
        <v>368</v>
      </c>
      <c r="E68" s="10" t="s">
        <v>35</v>
      </c>
      <c r="F68" s="10" t="s">
        <v>388</v>
      </c>
      <c r="G68" s="10" t="s">
        <v>389</v>
      </c>
      <c r="H68" s="10" t="s">
        <v>390</v>
      </c>
      <c r="I68" s="12" t="s">
        <v>391</v>
      </c>
      <c r="J68" s="24"/>
      <c r="K68" s="13"/>
      <c r="L68" s="20"/>
      <c r="M68" s="15"/>
      <c r="N68" s="33"/>
      <c r="O68" s="34"/>
      <c r="P68" s="33"/>
      <c r="Q68" s="33"/>
      <c r="R68" s="33"/>
      <c r="S68" s="33"/>
      <c r="T68" s="33"/>
      <c r="U68" s="33"/>
      <c r="V68" s="33"/>
      <c r="W68" s="33"/>
      <c r="X68" s="33"/>
      <c r="Y68" s="33"/>
      <c r="Z68" s="33"/>
      <c r="AA68" s="33"/>
      <c r="AB68" s="33"/>
      <c r="AC68" s="33"/>
    </row>
    <row r="69" ht="357.0" customHeight="1">
      <c r="A69" s="9">
        <f t="shared" ref="A69:A71" si="3">row()-1</f>
        <v>68</v>
      </c>
      <c r="B69" s="10" t="s">
        <v>392</v>
      </c>
      <c r="C69" s="11"/>
      <c r="D69" s="10" t="s">
        <v>333</v>
      </c>
      <c r="E69" s="21"/>
      <c r="F69" s="21"/>
      <c r="G69" s="21"/>
      <c r="H69" s="10" t="s">
        <v>393</v>
      </c>
      <c r="I69" s="12" t="s">
        <v>394</v>
      </c>
      <c r="J69" s="24"/>
      <c r="K69" s="13"/>
    </row>
    <row r="70" ht="357.0" customHeight="1">
      <c r="A70" s="9">
        <f t="shared" si="3"/>
        <v>69</v>
      </c>
      <c r="B70" s="10" t="s">
        <v>395</v>
      </c>
      <c r="C70" s="11" t="str">
        <f>image("https://attachments.cheqroomcdn.com/app/groups/nyushima/8e809064-49a8-11ef-b742-0a58a9feac02-L.jpg")</f>
        <v/>
      </c>
      <c r="D70" s="10" t="s">
        <v>333</v>
      </c>
      <c r="E70" s="21" t="s">
        <v>396</v>
      </c>
      <c r="F70" s="21"/>
      <c r="G70" s="21"/>
      <c r="H70" s="10" t="s">
        <v>397</v>
      </c>
      <c r="I70" s="12" t="s">
        <v>398</v>
      </c>
      <c r="J70" s="24"/>
      <c r="K70" s="13"/>
    </row>
    <row r="71" ht="357.0" customHeight="1">
      <c r="A71" s="9">
        <f t="shared" si="3"/>
        <v>70</v>
      </c>
      <c r="B71" s="10" t="s">
        <v>399</v>
      </c>
      <c r="C71" s="11" t="str">
        <f>IMAGE("https://attachments.cheqroomcdn.com/app/groups/nyushima/d842d51e-13cf-11ee-be3e-0a58a9feac02-L.jpg")</f>
        <v/>
      </c>
      <c r="D71" s="10" t="s">
        <v>324</v>
      </c>
      <c r="E71" s="21" t="s">
        <v>396</v>
      </c>
      <c r="F71" s="21"/>
      <c r="G71" s="21"/>
      <c r="H71" s="10" t="s">
        <v>400</v>
      </c>
      <c r="I71" s="12" t="s">
        <v>401</v>
      </c>
      <c r="J71" s="24"/>
      <c r="K71" s="13"/>
    </row>
    <row r="72" ht="384.0" customHeight="1">
      <c r="A72" s="42"/>
      <c r="B72" s="43"/>
      <c r="C72" s="44"/>
      <c r="D72" s="43"/>
      <c r="E72" s="43"/>
      <c r="F72" s="43"/>
      <c r="G72" s="43"/>
      <c r="H72" s="10"/>
      <c r="I72" s="24"/>
      <c r="J72" s="24"/>
      <c r="K72" s="45"/>
      <c r="L72" s="20"/>
      <c r="M72" s="15"/>
      <c r="N72" s="33"/>
      <c r="O72" s="34"/>
      <c r="P72" s="33"/>
      <c r="Q72" s="33"/>
      <c r="R72" s="33"/>
      <c r="S72" s="33"/>
      <c r="T72" s="33"/>
      <c r="U72" s="33"/>
      <c r="V72" s="33"/>
      <c r="W72" s="33"/>
      <c r="X72" s="33"/>
      <c r="Y72" s="33"/>
      <c r="Z72" s="33"/>
      <c r="AA72" s="33"/>
      <c r="AB72" s="33"/>
      <c r="AC72" s="33"/>
    </row>
    <row r="73" ht="384.0" customHeight="1">
      <c r="A73" s="42"/>
      <c r="B73" s="43"/>
      <c r="C73" s="44"/>
      <c r="D73" s="43"/>
      <c r="E73" s="43"/>
      <c r="F73" s="43"/>
      <c r="G73" s="43"/>
      <c r="H73" s="10"/>
      <c r="I73" s="24"/>
      <c r="J73" s="24"/>
      <c r="K73" s="45"/>
      <c r="L73" s="20"/>
      <c r="M73" s="15"/>
      <c r="N73" s="33"/>
      <c r="O73" s="34"/>
      <c r="P73" s="33"/>
      <c r="Q73" s="33"/>
      <c r="R73" s="33"/>
      <c r="S73" s="33"/>
      <c r="T73" s="33"/>
      <c r="U73" s="33"/>
      <c r="V73" s="33"/>
      <c r="W73" s="33"/>
      <c r="X73" s="33"/>
      <c r="Y73" s="33"/>
      <c r="Z73" s="33"/>
      <c r="AA73" s="33"/>
      <c r="AB73" s="33"/>
      <c r="AC73" s="33"/>
    </row>
    <row r="74" ht="384.0" customHeight="1">
      <c r="A74" s="42"/>
      <c r="B74" s="43"/>
      <c r="C74" s="44"/>
      <c r="D74" s="43"/>
      <c r="E74" s="43"/>
      <c r="F74" s="43"/>
      <c r="G74" s="43"/>
      <c r="H74" s="10"/>
      <c r="I74" s="24"/>
      <c r="J74" s="24"/>
      <c r="K74" s="45"/>
      <c r="L74" s="20"/>
      <c r="M74" s="15"/>
      <c r="N74" s="33"/>
      <c r="O74" s="34"/>
      <c r="P74" s="33"/>
      <c r="Q74" s="33"/>
      <c r="R74" s="33"/>
      <c r="S74" s="33"/>
      <c r="T74" s="33"/>
      <c r="U74" s="33"/>
      <c r="V74" s="33"/>
      <c r="W74" s="33"/>
      <c r="X74" s="33"/>
      <c r="Y74" s="33"/>
      <c r="Z74" s="33"/>
      <c r="AA74" s="33"/>
      <c r="AB74" s="33"/>
      <c r="AC74" s="33"/>
    </row>
    <row r="75" ht="384.0" customHeight="1">
      <c r="A75" s="42"/>
      <c r="B75" s="43"/>
      <c r="C75" s="44"/>
      <c r="D75" s="43"/>
      <c r="E75" s="43"/>
      <c r="F75" s="43"/>
      <c r="G75" s="43"/>
      <c r="H75" s="10"/>
      <c r="I75" s="24"/>
      <c r="J75" s="24"/>
      <c r="K75" s="45"/>
      <c r="L75" s="20"/>
      <c r="M75" s="15"/>
      <c r="N75" s="33"/>
      <c r="O75" s="34"/>
      <c r="P75" s="33"/>
      <c r="Q75" s="33"/>
      <c r="R75" s="33"/>
      <c r="S75" s="33"/>
      <c r="T75" s="33"/>
      <c r="U75" s="33"/>
      <c r="V75" s="33"/>
      <c r="W75" s="33"/>
      <c r="X75" s="33"/>
      <c r="Y75" s="33"/>
      <c r="Z75" s="33"/>
      <c r="AA75" s="33"/>
      <c r="AB75" s="33"/>
      <c r="AC75" s="33"/>
    </row>
    <row r="76" ht="384.0" customHeight="1">
      <c r="A76" s="42"/>
      <c r="B76" s="43"/>
      <c r="C76" s="44"/>
      <c r="D76" s="43"/>
      <c r="E76" s="43"/>
      <c r="F76" s="43"/>
      <c r="G76" s="43"/>
      <c r="H76" s="10"/>
      <c r="I76" s="24"/>
      <c r="J76" s="24"/>
      <c r="K76" s="45"/>
      <c r="L76" s="20"/>
      <c r="M76" s="15"/>
      <c r="N76" s="33"/>
      <c r="O76" s="34"/>
      <c r="P76" s="33"/>
      <c r="Q76" s="33"/>
      <c r="R76" s="33"/>
      <c r="S76" s="33"/>
      <c r="T76" s="33"/>
      <c r="U76" s="33"/>
      <c r="V76" s="33"/>
      <c r="W76" s="33"/>
      <c r="X76" s="33"/>
      <c r="Y76" s="33"/>
      <c r="Z76" s="33"/>
      <c r="AA76" s="33"/>
      <c r="AB76" s="33"/>
      <c r="AC76" s="33"/>
    </row>
    <row r="77" ht="384.0" customHeight="1">
      <c r="A77" s="42"/>
      <c r="B77" s="43"/>
      <c r="C77" s="44"/>
      <c r="D77" s="43"/>
      <c r="E77" s="43"/>
      <c r="F77" s="43"/>
      <c r="G77" s="43"/>
      <c r="H77" s="10"/>
      <c r="I77" s="24"/>
      <c r="J77" s="24"/>
      <c r="K77" s="45"/>
      <c r="L77" s="20"/>
      <c r="M77" s="15"/>
      <c r="N77" s="33"/>
      <c r="O77" s="34"/>
      <c r="P77" s="33"/>
      <c r="Q77" s="33"/>
      <c r="R77" s="33"/>
      <c r="S77" s="33"/>
      <c r="T77" s="33"/>
      <c r="U77" s="33"/>
      <c r="V77" s="33"/>
      <c r="W77" s="33"/>
      <c r="X77" s="33"/>
      <c r="Y77" s="33"/>
      <c r="Z77" s="33"/>
      <c r="AA77" s="33"/>
      <c r="AB77" s="33"/>
      <c r="AC77" s="33"/>
    </row>
    <row r="78" ht="384.0" customHeight="1">
      <c r="A78" s="42"/>
      <c r="B78" s="43"/>
      <c r="C78" s="44"/>
      <c r="D78" s="43"/>
      <c r="E78" s="43"/>
      <c r="F78" s="43"/>
      <c r="G78" s="43"/>
      <c r="H78" s="10"/>
      <c r="I78" s="24"/>
      <c r="J78" s="24"/>
      <c r="K78" s="45"/>
      <c r="L78" s="20"/>
      <c r="M78" s="15"/>
      <c r="N78" s="33"/>
      <c r="O78" s="34"/>
      <c r="P78" s="33"/>
      <c r="Q78" s="33"/>
      <c r="R78" s="33"/>
      <c r="S78" s="33"/>
      <c r="T78" s="33"/>
      <c r="U78" s="33"/>
      <c r="V78" s="33"/>
      <c r="W78" s="33"/>
      <c r="X78" s="33"/>
      <c r="Y78" s="33"/>
      <c r="Z78" s="33"/>
      <c r="AA78" s="33"/>
      <c r="AB78" s="33"/>
      <c r="AC78" s="33"/>
    </row>
    <row r="79" ht="384.0" customHeight="1">
      <c r="A79" s="42"/>
      <c r="B79" s="43"/>
      <c r="C79" s="44"/>
      <c r="D79" s="43"/>
      <c r="E79" s="43"/>
      <c r="F79" s="43"/>
      <c r="G79" s="43"/>
      <c r="H79" s="10"/>
      <c r="I79" s="24"/>
      <c r="J79" s="24"/>
      <c r="K79" s="45"/>
      <c r="L79" s="20"/>
      <c r="M79" s="15"/>
      <c r="N79" s="33"/>
      <c r="O79" s="34"/>
      <c r="P79" s="33"/>
      <c r="Q79" s="33"/>
      <c r="R79" s="33"/>
      <c r="S79" s="33"/>
      <c r="T79" s="33"/>
      <c r="U79" s="33"/>
      <c r="V79" s="33"/>
      <c r="W79" s="33"/>
      <c r="X79" s="33"/>
      <c r="Y79" s="33"/>
      <c r="Z79" s="33"/>
      <c r="AA79" s="33"/>
      <c r="AB79" s="33"/>
      <c r="AC79" s="33"/>
    </row>
    <row r="80" ht="384.0" customHeight="1">
      <c r="A80" s="42"/>
      <c r="B80" s="43"/>
      <c r="C80" s="44"/>
      <c r="D80" s="43"/>
      <c r="E80" s="43"/>
      <c r="F80" s="43"/>
      <c r="G80" s="43"/>
      <c r="H80" s="10"/>
      <c r="I80" s="24"/>
      <c r="J80" s="24"/>
      <c r="K80" s="45"/>
      <c r="L80" s="20"/>
      <c r="M80" s="15"/>
      <c r="N80" s="33"/>
      <c r="O80" s="34"/>
      <c r="P80" s="33"/>
      <c r="Q80" s="33"/>
      <c r="R80" s="33"/>
      <c r="S80" s="33"/>
      <c r="T80" s="33"/>
      <c r="U80" s="33"/>
      <c r="V80" s="33"/>
      <c r="W80" s="33"/>
      <c r="X80" s="33"/>
      <c r="Y80" s="33"/>
      <c r="Z80" s="33"/>
      <c r="AA80" s="33"/>
      <c r="AB80" s="33"/>
      <c r="AC80" s="33"/>
    </row>
    <row r="81" ht="384.0" customHeight="1">
      <c r="A81" s="42"/>
      <c r="B81" s="43"/>
      <c r="C81" s="44"/>
      <c r="D81" s="43"/>
      <c r="E81" s="43"/>
      <c r="F81" s="43"/>
      <c r="G81" s="43"/>
      <c r="H81" s="10"/>
      <c r="I81" s="24"/>
      <c r="J81" s="24"/>
      <c r="K81" s="45"/>
      <c r="L81" s="20"/>
      <c r="M81" s="15"/>
      <c r="N81" s="33"/>
      <c r="O81" s="34"/>
      <c r="P81" s="33"/>
      <c r="Q81" s="33"/>
      <c r="R81" s="33"/>
      <c r="S81" s="33"/>
      <c r="T81" s="33"/>
      <c r="U81" s="33"/>
      <c r="V81" s="33"/>
      <c r="W81" s="33"/>
      <c r="X81" s="33"/>
      <c r="Y81" s="33"/>
      <c r="Z81" s="33"/>
      <c r="AA81" s="33"/>
      <c r="AB81" s="33"/>
      <c r="AC81" s="33"/>
    </row>
    <row r="82" ht="384.0" customHeight="1">
      <c r="A82" s="42"/>
      <c r="B82" s="43"/>
      <c r="C82" s="44"/>
      <c r="D82" s="43"/>
      <c r="E82" s="43"/>
      <c r="F82" s="43"/>
      <c r="G82" s="43"/>
      <c r="H82" s="10"/>
      <c r="I82" s="24"/>
      <c r="J82" s="24"/>
      <c r="K82" s="45"/>
      <c r="L82" s="20"/>
      <c r="M82" s="15"/>
      <c r="N82" s="33"/>
      <c r="O82" s="34"/>
      <c r="P82" s="33"/>
      <c r="Q82" s="33"/>
      <c r="R82" s="33"/>
      <c r="S82" s="33"/>
      <c r="T82" s="33"/>
      <c r="U82" s="33"/>
      <c r="V82" s="33"/>
      <c r="W82" s="33"/>
      <c r="X82" s="33"/>
      <c r="Y82" s="33"/>
      <c r="Z82" s="33"/>
      <c r="AA82" s="33"/>
      <c r="AB82" s="33"/>
      <c r="AC82" s="33"/>
    </row>
    <row r="83" ht="384.0" customHeight="1">
      <c r="A83" s="42"/>
      <c r="B83" s="43"/>
      <c r="C83" s="44"/>
      <c r="D83" s="43"/>
      <c r="E83" s="43"/>
      <c r="F83" s="43"/>
      <c r="G83" s="43"/>
      <c r="H83" s="10"/>
      <c r="I83" s="24"/>
      <c r="J83" s="24"/>
      <c r="K83" s="45"/>
      <c r="L83" s="20"/>
      <c r="M83" s="15"/>
      <c r="N83" s="33"/>
      <c r="O83" s="34"/>
      <c r="P83" s="33"/>
      <c r="Q83" s="33"/>
      <c r="R83" s="33"/>
      <c r="S83" s="33"/>
      <c r="T83" s="33"/>
      <c r="U83" s="33"/>
      <c r="V83" s="33"/>
      <c r="W83" s="33"/>
      <c r="X83" s="33"/>
      <c r="Y83" s="33"/>
      <c r="Z83" s="33"/>
      <c r="AA83" s="33"/>
      <c r="AB83" s="33"/>
      <c r="AC83" s="33"/>
    </row>
    <row r="84" ht="384.0" customHeight="1">
      <c r="A84" s="42"/>
      <c r="B84" s="43"/>
      <c r="C84" s="44"/>
      <c r="D84" s="43"/>
      <c r="E84" s="43"/>
      <c r="F84" s="43"/>
      <c r="G84" s="43"/>
      <c r="H84" s="10"/>
      <c r="I84" s="24"/>
      <c r="J84" s="24"/>
      <c r="K84" s="45"/>
      <c r="L84" s="20"/>
      <c r="M84" s="15"/>
      <c r="N84" s="33"/>
      <c r="O84" s="34"/>
      <c r="P84" s="33"/>
      <c r="Q84" s="33"/>
      <c r="R84" s="33"/>
      <c r="S84" s="33"/>
      <c r="T84" s="33"/>
      <c r="U84" s="33"/>
      <c r="V84" s="33"/>
      <c r="W84" s="33"/>
      <c r="X84" s="33"/>
      <c r="Y84" s="33"/>
      <c r="Z84" s="33"/>
      <c r="AA84" s="33"/>
      <c r="AB84" s="33"/>
      <c r="AC84" s="33"/>
    </row>
    <row r="85" ht="384.0" customHeight="1">
      <c r="A85" s="42"/>
      <c r="B85" s="43"/>
      <c r="C85" s="44"/>
      <c r="D85" s="43"/>
      <c r="E85" s="43"/>
      <c r="F85" s="43"/>
      <c r="G85" s="43"/>
      <c r="H85" s="10"/>
      <c r="I85" s="24"/>
      <c r="J85" s="24"/>
      <c r="K85" s="45"/>
      <c r="L85" s="20"/>
      <c r="M85" s="15"/>
      <c r="N85" s="33"/>
      <c r="O85" s="34"/>
      <c r="P85" s="33"/>
      <c r="Q85" s="33"/>
      <c r="R85" s="33"/>
      <c r="S85" s="33"/>
      <c r="T85" s="33"/>
      <c r="U85" s="33"/>
      <c r="V85" s="33"/>
      <c r="W85" s="33"/>
      <c r="X85" s="33"/>
      <c r="Y85" s="33"/>
      <c r="Z85" s="33"/>
      <c r="AA85" s="33"/>
      <c r="AB85" s="33"/>
      <c r="AC85" s="33"/>
    </row>
    <row r="86" ht="384.0" customHeight="1">
      <c r="A86" s="42"/>
      <c r="B86" s="43"/>
      <c r="C86" s="44"/>
      <c r="D86" s="43"/>
      <c r="E86" s="43"/>
      <c r="F86" s="43"/>
      <c r="G86" s="43"/>
      <c r="H86" s="10"/>
      <c r="I86" s="24"/>
      <c r="J86" s="24"/>
      <c r="K86" s="45"/>
      <c r="L86" s="20"/>
      <c r="M86" s="15"/>
      <c r="N86" s="33"/>
      <c r="O86" s="34"/>
      <c r="P86" s="33"/>
      <c r="Q86" s="33"/>
      <c r="R86" s="33"/>
      <c r="S86" s="33"/>
      <c r="T86" s="33"/>
      <c r="U86" s="33"/>
      <c r="V86" s="33"/>
      <c r="W86" s="33"/>
      <c r="X86" s="33"/>
      <c r="Y86" s="33"/>
      <c r="Z86" s="33"/>
      <c r="AA86" s="33"/>
      <c r="AB86" s="33"/>
      <c r="AC86" s="33"/>
    </row>
    <row r="87" ht="384.0" customHeight="1">
      <c r="A87" s="42"/>
      <c r="B87" s="43"/>
      <c r="C87" s="44"/>
      <c r="D87" s="43"/>
      <c r="E87" s="43"/>
      <c r="F87" s="43"/>
      <c r="G87" s="43"/>
      <c r="H87" s="10"/>
      <c r="I87" s="24"/>
      <c r="J87" s="24"/>
      <c r="K87" s="45"/>
      <c r="L87" s="20"/>
      <c r="M87" s="15"/>
      <c r="N87" s="33"/>
      <c r="O87" s="34"/>
      <c r="P87" s="33"/>
      <c r="Q87" s="33"/>
      <c r="R87" s="33"/>
      <c r="S87" s="33"/>
      <c r="T87" s="33"/>
      <c r="U87" s="33"/>
      <c r="V87" s="33"/>
      <c r="W87" s="33"/>
      <c r="X87" s="33"/>
      <c r="Y87" s="33"/>
      <c r="Z87" s="33"/>
      <c r="AA87" s="33"/>
      <c r="AB87" s="33"/>
      <c r="AC87" s="33"/>
    </row>
    <row r="88" ht="384.0" customHeight="1">
      <c r="A88" s="42"/>
      <c r="B88" s="43"/>
      <c r="C88" s="44"/>
      <c r="D88" s="43"/>
      <c r="E88" s="43"/>
      <c r="F88" s="43"/>
      <c r="G88" s="43"/>
      <c r="H88" s="10"/>
      <c r="I88" s="24"/>
      <c r="J88" s="24"/>
      <c r="K88" s="45"/>
      <c r="L88" s="20"/>
      <c r="M88" s="15"/>
      <c r="N88" s="33"/>
      <c r="O88" s="34"/>
      <c r="P88" s="33"/>
      <c r="Q88" s="33"/>
      <c r="R88" s="33"/>
      <c r="S88" s="33"/>
      <c r="T88" s="33"/>
      <c r="U88" s="33"/>
      <c r="V88" s="33"/>
      <c r="W88" s="33"/>
      <c r="X88" s="33"/>
      <c r="Y88" s="33"/>
      <c r="Z88" s="33"/>
      <c r="AA88" s="33"/>
      <c r="AB88" s="33"/>
      <c r="AC88" s="33"/>
    </row>
    <row r="89" ht="384.0" customHeight="1">
      <c r="A89" s="42"/>
      <c r="B89" s="43"/>
      <c r="C89" s="44"/>
      <c r="D89" s="43"/>
      <c r="E89" s="43"/>
      <c r="F89" s="43"/>
      <c r="G89" s="43"/>
      <c r="H89" s="10"/>
      <c r="I89" s="24"/>
      <c r="J89" s="24"/>
      <c r="K89" s="45"/>
      <c r="L89" s="20"/>
      <c r="M89" s="15"/>
      <c r="N89" s="33"/>
      <c r="O89" s="34"/>
      <c r="P89" s="33"/>
      <c r="Q89" s="33"/>
      <c r="R89" s="33"/>
      <c r="S89" s="33"/>
      <c r="T89" s="33"/>
      <c r="U89" s="33"/>
      <c r="V89" s="33"/>
      <c r="W89" s="33"/>
      <c r="X89" s="33"/>
      <c r="Y89" s="33"/>
      <c r="Z89" s="33"/>
      <c r="AA89" s="33"/>
      <c r="AB89" s="33"/>
      <c r="AC89" s="33"/>
    </row>
    <row r="90" ht="384.0" customHeight="1">
      <c r="A90" s="42"/>
      <c r="B90" s="43"/>
      <c r="C90" s="44"/>
      <c r="D90" s="43"/>
      <c r="E90" s="43"/>
      <c r="F90" s="43"/>
      <c r="G90" s="43"/>
      <c r="H90" s="10"/>
      <c r="I90" s="24"/>
      <c r="J90" s="24"/>
      <c r="K90" s="45"/>
      <c r="L90" s="20"/>
      <c r="M90" s="15"/>
      <c r="N90" s="33"/>
      <c r="O90" s="34"/>
      <c r="P90" s="33"/>
      <c r="Q90" s="33"/>
      <c r="R90" s="33"/>
      <c r="S90" s="33"/>
      <c r="T90" s="33"/>
      <c r="U90" s="33"/>
      <c r="V90" s="33"/>
      <c r="W90" s="33"/>
      <c r="X90" s="33"/>
      <c r="Y90" s="33"/>
      <c r="Z90" s="33"/>
      <c r="AA90" s="33"/>
      <c r="AB90" s="33"/>
      <c r="AC90" s="33"/>
    </row>
    <row r="91" ht="384.0" customHeight="1">
      <c r="A91" s="42"/>
      <c r="B91" s="43"/>
      <c r="C91" s="44"/>
      <c r="D91" s="43"/>
      <c r="E91" s="43"/>
      <c r="F91" s="43"/>
      <c r="G91" s="43"/>
      <c r="H91" s="10"/>
      <c r="I91" s="24"/>
      <c r="J91" s="24"/>
      <c r="K91" s="45"/>
      <c r="L91" s="20"/>
      <c r="M91" s="15"/>
      <c r="N91" s="33"/>
      <c r="O91" s="34"/>
      <c r="P91" s="33"/>
      <c r="Q91" s="33"/>
      <c r="R91" s="33"/>
      <c r="S91" s="33"/>
      <c r="T91" s="33"/>
      <c r="U91" s="33"/>
      <c r="V91" s="33"/>
      <c r="W91" s="33"/>
      <c r="X91" s="33"/>
      <c r="Y91" s="33"/>
      <c r="Z91" s="33"/>
      <c r="AA91" s="33"/>
      <c r="AB91" s="33"/>
      <c r="AC91" s="33"/>
    </row>
    <row r="92" ht="384.0" customHeight="1">
      <c r="A92" s="42"/>
      <c r="B92" s="43"/>
      <c r="C92" s="44"/>
      <c r="D92" s="43"/>
      <c r="E92" s="43"/>
      <c r="F92" s="43"/>
      <c r="G92" s="43"/>
      <c r="H92" s="10"/>
      <c r="I92" s="24"/>
      <c r="J92" s="24"/>
      <c r="K92" s="45"/>
      <c r="L92" s="20"/>
      <c r="M92" s="15"/>
      <c r="N92" s="33"/>
      <c r="O92" s="34"/>
      <c r="P92" s="33"/>
      <c r="Q92" s="33"/>
      <c r="R92" s="33"/>
      <c r="S92" s="33"/>
      <c r="T92" s="33"/>
      <c r="U92" s="33"/>
      <c r="V92" s="33"/>
      <c r="W92" s="33"/>
      <c r="X92" s="33"/>
      <c r="Y92" s="33"/>
      <c r="Z92" s="33"/>
      <c r="AA92" s="33"/>
      <c r="AB92" s="33"/>
      <c r="AC92" s="33"/>
    </row>
    <row r="93" ht="384.0" customHeight="1">
      <c r="A93" s="42"/>
      <c r="B93" s="43"/>
      <c r="C93" s="44"/>
      <c r="D93" s="43"/>
      <c r="E93" s="43"/>
      <c r="F93" s="43"/>
      <c r="G93" s="43"/>
      <c r="H93" s="10"/>
      <c r="I93" s="24"/>
      <c r="J93" s="24"/>
      <c r="K93" s="45"/>
      <c r="L93" s="20"/>
      <c r="M93" s="15"/>
      <c r="N93" s="33"/>
      <c r="O93" s="34"/>
      <c r="P93" s="33"/>
      <c r="Q93" s="33"/>
      <c r="R93" s="33"/>
      <c r="S93" s="33"/>
      <c r="T93" s="33"/>
      <c r="U93" s="33"/>
      <c r="V93" s="33"/>
      <c r="W93" s="33"/>
      <c r="X93" s="33"/>
      <c r="Y93" s="33"/>
      <c r="Z93" s="33"/>
      <c r="AA93" s="33"/>
      <c r="AB93" s="33"/>
      <c r="AC93" s="33"/>
    </row>
    <row r="94" ht="384.0" customHeight="1">
      <c r="A94" s="42"/>
      <c r="B94" s="43"/>
      <c r="C94" s="44"/>
      <c r="D94" s="43"/>
      <c r="E94" s="43"/>
      <c r="F94" s="43"/>
      <c r="G94" s="43"/>
      <c r="H94" s="10"/>
      <c r="I94" s="24"/>
      <c r="J94" s="24"/>
      <c r="K94" s="45"/>
      <c r="L94" s="20"/>
      <c r="M94" s="15"/>
      <c r="N94" s="33"/>
      <c r="O94" s="34"/>
      <c r="P94" s="33"/>
      <c r="Q94" s="33"/>
      <c r="R94" s="33"/>
      <c r="S94" s="33"/>
      <c r="T94" s="33"/>
      <c r="U94" s="33"/>
      <c r="V94" s="33"/>
      <c r="W94" s="33"/>
      <c r="X94" s="33"/>
      <c r="Y94" s="33"/>
      <c r="Z94" s="33"/>
      <c r="AA94" s="33"/>
      <c r="AB94" s="33"/>
      <c r="AC94" s="33"/>
    </row>
    <row r="95" ht="384.0" customHeight="1">
      <c r="A95" s="42"/>
      <c r="B95" s="43"/>
      <c r="C95" s="44"/>
      <c r="D95" s="43"/>
      <c r="E95" s="43"/>
      <c r="F95" s="43"/>
      <c r="G95" s="43"/>
      <c r="H95" s="10"/>
      <c r="I95" s="24"/>
      <c r="J95" s="24"/>
      <c r="K95" s="45"/>
      <c r="L95" s="20"/>
      <c r="M95" s="15"/>
      <c r="N95" s="33"/>
      <c r="O95" s="34"/>
      <c r="P95" s="33"/>
      <c r="Q95" s="33"/>
      <c r="R95" s="33"/>
      <c r="S95" s="33"/>
      <c r="T95" s="33"/>
      <c r="U95" s="33"/>
      <c r="V95" s="33"/>
      <c r="W95" s="33"/>
      <c r="X95" s="33"/>
      <c r="Y95" s="33"/>
      <c r="Z95" s="33"/>
      <c r="AA95" s="33"/>
      <c r="AB95" s="33"/>
      <c r="AC95" s="33"/>
    </row>
    <row r="96" ht="384.0" customHeight="1">
      <c r="A96" s="42"/>
      <c r="B96" s="43"/>
      <c r="C96" s="44"/>
      <c r="D96" s="43"/>
      <c r="E96" s="43"/>
      <c r="F96" s="43"/>
      <c r="G96" s="43"/>
      <c r="H96" s="10"/>
      <c r="I96" s="24"/>
      <c r="J96" s="24"/>
      <c r="K96" s="45"/>
      <c r="L96" s="20"/>
      <c r="M96" s="15"/>
      <c r="N96" s="33"/>
      <c r="O96" s="34"/>
      <c r="P96" s="33"/>
      <c r="Q96" s="33"/>
      <c r="R96" s="33"/>
      <c r="S96" s="33"/>
      <c r="T96" s="33"/>
      <c r="U96" s="33"/>
      <c r="V96" s="33"/>
      <c r="W96" s="33"/>
      <c r="X96" s="33"/>
      <c r="Y96" s="33"/>
      <c r="Z96" s="33"/>
      <c r="AA96" s="33"/>
      <c r="AB96" s="33"/>
      <c r="AC96" s="33"/>
    </row>
    <row r="97" ht="384.0" customHeight="1">
      <c r="A97" s="42"/>
      <c r="B97" s="43"/>
      <c r="C97" s="44"/>
      <c r="D97" s="43"/>
      <c r="E97" s="43"/>
      <c r="F97" s="43"/>
      <c r="G97" s="43"/>
      <c r="H97" s="10"/>
      <c r="I97" s="24"/>
      <c r="J97" s="24"/>
      <c r="K97" s="45"/>
      <c r="L97" s="20"/>
      <c r="M97" s="15"/>
      <c r="N97" s="33"/>
      <c r="O97" s="34"/>
      <c r="P97" s="33"/>
      <c r="Q97" s="33"/>
      <c r="R97" s="33"/>
      <c r="S97" s="33"/>
      <c r="T97" s="33"/>
      <c r="U97" s="33"/>
      <c r="V97" s="33"/>
      <c r="W97" s="33"/>
      <c r="X97" s="33"/>
      <c r="Y97" s="33"/>
      <c r="Z97" s="33"/>
      <c r="AA97" s="33"/>
      <c r="AB97" s="33"/>
      <c r="AC97" s="33"/>
    </row>
    <row r="98" ht="384.0" customHeight="1">
      <c r="A98" s="42"/>
      <c r="B98" s="43"/>
      <c r="C98" s="44"/>
      <c r="D98" s="43"/>
      <c r="E98" s="43"/>
      <c r="F98" s="43"/>
      <c r="G98" s="43"/>
      <c r="H98" s="10"/>
      <c r="I98" s="24"/>
      <c r="J98" s="24"/>
      <c r="K98" s="45"/>
      <c r="L98" s="20"/>
      <c r="M98" s="15"/>
      <c r="N98" s="33"/>
      <c r="O98" s="34"/>
      <c r="P98" s="33"/>
      <c r="Q98" s="33"/>
      <c r="R98" s="33"/>
      <c r="S98" s="33"/>
      <c r="T98" s="33"/>
      <c r="U98" s="33"/>
      <c r="V98" s="33"/>
      <c r="W98" s="33"/>
      <c r="X98" s="33"/>
      <c r="Y98" s="33"/>
      <c r="Z98" s="33"/>
      <c r="AA98" s="33"/>
      <c r="AB98" s="33"/>
      <c r="AC98" s="33"/>
    </row>
    <row r="99" ht="384.0" customHeight="1">
      <c r="A99" s="42"/>
      <c r="B99" s="43"/>
      <c r="C99" s="44"/>
      <c r="D99" s="43"/>
      <c r="E99" s="43"/>
      <c r="F99" s="43"/>
      <c r="G99" s="43"/>
      <c r="H99" s="10"/>
      <c r="I99" s="24"/>
      <c r="J99" s="24"/>
      <c r="K99" s="45"/>
      <c r="L99" s="20"/>
      <c r="M99" s="15"/>
      <c r="N99" s="33"/>
      <c r="O99" s="34"/>
      <c r="P99" s="33"/>
      <c r="Q99" s="33"/>
      <c r="R99" s="33"/>
      <c r="S99" s="33"/>
      <c r="T99" s="33"/>
      <c r="U99" s="33"/>
      <c r="V99" s="33"/>
      <c r="W99" s="33"/>
      <c r="X99" s="33"/>
      <c r="Y99" s="33"/>
      <c r="Z99" s="33"/>
      <c r="AA99" s="33"/>
      <c r="AB99" s="33"/>
      <c r="AC99" s="33"/>
    </row>
    <row r="100" ht="384.0" customHeight="1">
      <c r="A100" s="42"/>
      <c r="B100" s="43"/>
      <c r="C100" s="44"/>
      <c r="D100" s="43"/>
      <c r="E100" s="43"/>
      <c r="F100" s="43"/>
      <c r="G100" s="43"/>
      <c r="H100" s="10"/>
      <c r="I100" s="24"/>
      <c r="J100" s="24"/>
      <c r="K100" s="45"/>
      <c r="L100" s="20"/>
      <c r="M100" s="15"/>
      <c r="N100" s="33"/>
      <c r="O100" s="34"/>
      <c r="P100" s="33"/>
      <c r="Q100" s="33"/>
      <c r="R100" s="33"/>
      <c r="S100" s="33"/>
      <c r="T100" s="33"/>
      <c r="U100" s="33"/>
      <c r="V100" s="33"/>
      <c r="W100" s="33"/>
      <c r="X100" s="33"/>
      <c r="Y100" s="33"/>
      <c r="Z100" s="33"/>
      <c r="AA100" s="33"/>
      <c r="AB100" s="33"/>
      <c r="AC100" s="33"/>
    </row>
    <row r="101" ht="384.0" customHeight="1">
      <c r="A101" s="42"/>
      <c r="B101" s="43"/>
      <c r="C101" s="44"/>
      <c r="D101" s="43"/>
      <c r="E101" s="43"/>
      <c r="F101" s="43"/>
      <c r="G101" s="43"/>
      <c r="H101" s="10"/>
      <c r="I101" s="24"/>
      <c r="J101" s="24"/>
      <c r="K101" s="45"/>
      <c r="L101" s="20"/>
      <c r="M101" s="15"/>
      <c r="N101" s="33"/>
      <c r="O101" s="34"/>
      <c r="P101" s="33"/>
      <c r="Q101" s="33"/>
      <c r="R101" s="33"/>
      <c r="S101" s="33"/>
      <c r="T101" s="33"/>
      <c r="U101" s="33"/>
      <c r="V101" s="33"/>
      <c r="W101" s="33"/>
      <c r="X101" s="33"/>
      <c r="Y101" s="33"/>
      <c r="Z101" s="33"/>
      <c r="AA101" s="33"/>
      <c r="AB101" s="33"/>
      <c r="AC101" s="33"/>
    </row>
    <row r="102" ht="384.0" customHeight="1">
      <c r="A102" s="42"/>
      <c r="B102" s="43"/>
      <c r="C102" s="44"/>
      <c r="D102" s="43"/>
      <c r="E102" s="43"/>
      <c r="F102" s="43"/>
      <c r="G102" s="43"/>
      <c r="H102" s="10"/>
      <c r="I102" s="24"/>
      <c r="J102" s="24"/>
      <c r="K102" s="45"/>
      <c r="L102" s="20"/>
      <c r="M102" s="15"/>
      <c r="N102" s="33"/>
      <c r="O102" s="34"/>
      <c r="P102" s="33"/>
      <c r="Q102" s="33"/>
      <c r="R102" s="33"/>
      <c r="S102" s="33"/>
      <c r="T102" s="33"/>
      <c r="U102" s="33"/>
      <c r="V102" s="33"/>
      <c r="W102" s="33"/>
      <c r="X102" s="33"/>
      <c r="Y102" s="33"/>
      <c r="Z102" s="33"/>
      <c r="AA102" s="33"/>
      <c r="AB102" s="33"/>
      <c r="AC102" s="33"/>
    </row>
    <row r="103" ht="384.0" customHeight="1">
      <c r="A103" s="42"/>
      <c r="B103" s="43"/>
      <c r="C103" s="44"/>
      <c r="D103" s="43"/>
      <c r="E103" s="43"/>
      <c r="F103" s="43"/>
      <c r="G103" s="43"/>
      <c r="H103" s="10"/>
      <c r="I103" s="24"/>
      <c r="J103" s="24"/>
      <c r="K103" s="45"/>
      <c r="L103" s="20"/>
      <c r="M103" s="15"/>
      <c r="N103" s="33"/>
      <c r="O103" s="34"/>
      <c r="P103" s="33"/>
      <c r="Q103" s="33"/>
      <c r="R103" s="33"/>
      <c r="S103" s="33"/>
      <c r="T103" s="33"/>
      <c r="U103" s="33"/>
      <c r="V103" s="33"/>
      <c r="W103" s="33"/>
      <c r="X103" s="33"/>
      <c r="Y103" s="33"/>
      <c r="Z103" s="33"/>
      <c r="AA103" s="33"/>
      <c r="AB103" s="33"/>
      <c r="AC103" s="33"/>
    </row>
    <row r="104" ht="384.0" customHeight="1">
      <c r="A104" s="42"/>
      <c r="B104" s="43"/>
      <c r="C104" s="44"/>
      <c r="D104" s="43"/>
      <c r="E104" s="43"/>
      <c r="F104" s="43"/>
      <c r="G104" s="43"/>
      <c r="H104" s="10"/>
      <c r="I104" s="24"/>
      <c r="J104" s="24"/>
      <c r="K104" s="45"/>
      <c r="L104" s="20"/>
      <c r="M104" s="15"/>
      <c r="N104" s="33"/>
      <c r="O104" s="34"/>
      <c r="P104" s="33"/>
      <c r="Q104" s="33"/>
      <c r="R104" s="33"/>
      <c r="S104" s="33"/>
      <c r="T104" s="33"/>
      <c r="U104" s="33"/>
      <c r="V104" s="33"/>
      <c r="W104" s="33"/>
      <c r="X104" s="33"/>
      <c r="Y104" s="33"/>
      <c r="Z104" s="33"/>
      <c r="AA104" s="33"/>
      <c r="AB104" s="33"/>
      <c r="AC104" s="33"/>
    </row>
    <row r="105" ht="384.0" customHeight="1">
      <c r="A105" s="42"/>
      <c r="B105" s="43"/>
      <c r="C105" s="44"/>
      <c r="D105" s="43"/>
      <c r="E105" s="43"/>
      <c r="F105" s="43"/>
      <c r="G105" s="43"/>
      <c r="H105" s="10"/>
      <c r="I105" s="24"/>
      <c r="J105" s="24"/>
      <c r="K105" s="45"/>
      <c r="L105" s="20"/>
      <c r="M105" s="15"/>
      <c r="N105" s="33"/>
      <c r="O105" s="34"/>
      <c r="P105" s="33"/>
      <c r="Q105" s="33"/>
      <c r="R105" s="33"/>
      <c r="S105" s="33"/>
      <c r="T105" s="33"/>
      <c r="U105" s="33"/>
      <c r="V105" s="33"/>
      <c r="W105" s="33"/>
      <c r="X105" s="33"/>
      <c r="Y105" s="33"/>
      <c r="Z105" s="33"/>
      <c r="AA105" s="33"/>
      <c r="AB105" s="33"/>
      <c r="AC105" s="33"/>
    </row>
    <row r="106" ht="384.0" customHeight="1">
      <c r="A106" s="42"/>
      <c r="B106" s="43"/>
      <c r="C106" s="44"/>
      <c r="D106" s="43"/>
      <c r="E106" s="43"/>
      <c r="F106" s="43"/>
      <c r="G106" s="43"/>
      <c r="H106" s="10"/>
      <c r="I106" s="24"/>
      <c r="J106" s="24"/>
      <c r="K106" s="45"/>
      <c r="L106" s="20"/>
      <c r="M106" s="15"/>
      <c r="N106" s="33"/>
      <c r="O106" s="34"/>
      <c r="P106" s="33"/>
      <c r="Q106" s="33"/>
      <c r="R106" s="33"/>
      <c r="S106" s="33"/>
      <c r="T106" s="33"/>
      <c r="U106" s="33"/>
      <c r="V106" s="33"/>
      <c r="W106" s="33"/>
      <c r="X106" s="33"/>
      <c r="Y106" s="33"/>
      <c r="Z106" s="33"/>
      <c r="AA106" s="33"/>
      <c r="AB106" s="33"/>
      <c r="AC106" s="33"/>
    </row>
    <row r="107" ht="384.0" customHeight="1">
      <c r="A107" s="42"/>
      <c r="B107" s="43"/>
      <c r="C107" s="44"/>
      <c r="D107" s="43"/>
      <c r="E107" s="43"/>
      <c r="F107" s="43"/>
      <c r="G107" s="43"/>
      <c r="H107" s="10"/>
      <c r="I107" s="24"/>
      <c r="J107" s="24"/>
      <c r="K107" s="45"/>
      <c r="L107" s="20"/>
      <c r="M107" s="15"/>
      <c r="N107" s="33"/>
      <c r="O107" s="34"/>
      <c r="P107" s="33"/>
      <c r="Q107" s="33"/>
      <c r="R107" s="33"/>
      <c r="S107" s="33"/>
      <c r="T107" s="33"/>
      <c r="U107" s="33"/>
      <c r="V107" s="33"/>
      <c r="W107" s="33"/>
      <c r="X107" s="33"/>
      <c r="Y107" s="33"/>
      <c r="Z107" s="33"/>
      <c r="AA107" s="33"/>
      <c r="AB107" s="33"/>
      <c r="AC107" s="33"/>
    </row>
    <row r="108" ht="384.0" customHeight="1">
      <c r="A108" s="42"/>
      <c r="B108" s="43"/>
      <c r="C108" s="44"/>
      <c r="D108" s="43"/>
      <c r="E108" s="43"/>
      <c r="F108" s="43"/>
      <c r="G108" s="43"/>
      <c r="H108" s="10"/>
      <c r="I108" s="24"/>
      <c r="J108" s="24"/>
      <c r="K108" s="45"/>
      <c r="L108" s="20"/>
      <c r="M108" s="15"/>
      <c r="N108" s="33"/>
      <c r="O108" s="34"/>
      <c r="P108" s="33"/>
      <c r="Q108" s="33"/>
      <c r="R108" s="33"/>
      <c r="S108" s="33"/>
      <c r="T108" s="33"/>
      <c r="U108" s="33"/>
      <c r="V108" s="33"/>
      <c r="W108" s="33"/>
      <c r="X108" s="33"/>
      <c r="Y108" s="33"/>
      <c r="Z108" s="33"/>
      <c r="AA108" s="33"/>
      <c r="AB108" s="33"/>
      <c r="AC108" s="33"/>
    </row>
    <row r="109" ht="384.0" customHeight="1">
      <c r="A109" s="42"/>
      <c r="B109" s="43"/>
      <c r="C109" s="44"/>
      <c r="D109" s="43"/>
      <c r="E109" s="43"/>
      <c r="F109" s="43"/>
      <c r="G109" s="43"/>
      <c r="H109" s="10"/>
      <c r="I109" s="24"/>
      <c r="J109" s="24"/>
      <c r="K109" s="45"/>
      <c r="L109" s="20"/>
      <c r="M109" s="15"/>
      <c r="N109" s="33"/>
      <c r="O109" s="34"/>
      <c r="P109" s="33"/>
      <c r="Q109" s="33"/>
      <c r="R109" s="33"/>
      <c r="S109" s="33"/>
      <c r="T109" s="33"/>
      <c r="U109" s="33"/>
      <c r="V109" s="33"/>
      <c r="W109" s="33"/>
      <c r="X109" s="33"/>
      <c r="Y109" s="33"/>
      <c r="Z109" s="33"/>
      <c r="AA109" s="33"/>
      <c r="AB109" s="33"/>
      <c r="AC109" s="33"/>
    </row>
    <row r="110" ht="384.0" customHeight="1">
      <c r="A110" s="42"/>
      <c r="B110" s="43"/>
      <c r="C110" s="44"/>
      <c r="D110" s="43"/>
      <c r="E110" s="43"/>
      <c r="F110" s="43"/>
      <c r="G110" s="43"/>
      <c r="H110" s="10"/>
      <c r="I110" s="24"/>
      <c r="J110" s="24"/>
      <c r="K110" s="45"/>
      <c r="L110" s="20"/>
      <c r="M110" s="15"/>
      <c r="N110" s="33"/>
      <c r="O110" s="34"/>
      <c r="P110" s="33"/>
      <c r="Q110" s="33"/>
      <c r="R110" s="33"/>
      <c r="S110" s="33"/>
      <c r="T110" s="33"/>
      <c r="U110" s="33"/>
      <c r="V110" s="33"/>
      <c r="W110" s="33"/>
      <c r="X110" s="33"/>
      <c r="Y110" s="33"/>
      <c r="Z110" s="33"/>
      <c r="AA110" s="33"/>
      <c r="AB110" s="33"/>
      <c r="AC110" s="33"/>
    </row>
    <row r="111" ht="384.0" customHeight="1">
      <c r="A111" s="42"/>
      <c r="B111" s="43"/>
      <c r="C111" s="44"/>
      <c r="D111" s="43"/>
      <c r="E111" s="43"/>
      <c r="F111" s="43"/>
      <c r="G111" s="43"/>
      <c r="H111" s="10"/>
      <c r="I111" s="24"/>
      <c r="J111" s="24"/>
      <c r="K111" s="45"/>
      <c r="L111" s="20"/>
      <c r="M111" s="15"/>
      <c r="N111" s="33"/>
      <c r="O111" s="34"/>
      <c r="P111" s="33"/>
      <c r="Q111" s="33"/>
      <c r="R111" s="33"/>
      <c r="S111" s="33"/>
      <c r="T111" s="33"/>
      <c r="U111" s="33"/>
      <c r="V111" s="33"/>
      <c r="W111" s="33"/>
      <c r="X111" s="33"/>
      <c r="Y111" s="33"/>
      <c r="Z111" s="33"/>
      <c r="AA111" s="33"/>
      <c r="AB111" s="33"/>
      <c r="AC111" s="33"/>
    </row>
    <row r="112" ht="384.0" customHeight="1">
      <c r="A112" s="42"/>
      <c r="B112" s="43"/>
      <c r="C112" s="44"/>
      <c r="D112" s="43"/>
      <c r="E112" s="43"/>
      <c r="F112" s="43"/>
      <c r="G112" s="43"/>
      <c r="H112" s="10"/>
      <c r="I112" s="24"/>
      <c r="J112" s="24"/>
      <c r="K112" s="45"/>
      <c r="L112" s="20"/>
      <c r="M112" s="15"/>
      <c r="N112" s="33"/>
      <c r="O112" s="34"/>
      <c r="P112" s="33"/>
      <c r="Q112" s="33"/>
      <c r="R112" s="33"/>
      <c r="S112" s="33"/>
      <c r="T112" s="33"/>
      <c r="U112" s="33"/>
      <c r="V112" s="33"/>
      <c r="W112" s="33"/>
      <c r="X112" s="33"/>
      <c r="Y112" s="33"/>
      <c r="Z112" s="33"/>
      <c r="AA112" s="33"/>
      <c r="AB112" s="33"/>
      <c r="AC112" s="33"/>
    </row>
    <row r="113" ht="384.0" customHeight="1">
      <c r="A113" s="42"/>
      <c r="B113" s="43"/>
      <c r="C113" s="44"/>
      <c r="D113" s="43"/>
      <c r="E113" s="43"/>
      <c r="F113" s="43"/>
      <c r="G113" s="43"/>
      <c r="H113" s="10"/>
      <c r="I113" s="24"/>
      <c r="J113" s="24"/>
      <c r="K113" s="45"/>
      <c r="L113" s="20"/>
      <c r="M113" s="15"/>
      <c r="N113" s="33"/>
      <c r="O113" s="34"/>
      <c r="P113" s="33"/>
      <c r="Q113" s="33"/>
      <c r="R113" s="33"/>
      <c r="S113" s="33"/>
      <c r="T113" s="33"/>
      <c r="U113" s="33"/>
      <c r="V113" s="33"/>
      <c r="W113" s="33"/>
      <c r="X113" s="33"/>
      <c r="Y113" s="33"/>
      <c r="Z113" s="33"/>
      <c r="AA113" s="33"/>
      <c r="AB113" s="33"/>
      <c r="AC113" s="33"/>
    </row>
    <row r="114" ht="384.0" customHeight="1">
      <c r="A114" s="42"/>
      <c r="B114" s="43"/>
      <c r="C114" s="44"/>
      <c r="D114" s="43"/>
      <c r="E114" s="43"/>
      <c r="F114" s="43"/>
      <c r="G114" s="43"/>
      <c r="H114" s="10"/>
      <c r="I114" s="24"/>
      <c r="J114" s="24"/>
      <c r="K114" s="45"/>
      <c r="L114" s="20"/>
      <c r="M114" s="15"/>
      <c r="N114" s="33"/>
      <c r="O114" s="34"/>
      <c r="P114" s="33"/>
      <c r="Q114" s="33"/>
      <c r="R114" s="33"/>
      <c r="S114" s="33"/>
      <c r="T114" s="33"/>
      <c r="U114" s="33"/>
      <c r="V114" s="33"/>
      <c r="W114" s="33"/>
      <c r="X114" s="33"/>
      <c r="Y114" s="33"/>
      <c r="Z114" s="33"/>
      <c r="AA114" s="33"/>
      <c r="AB114" s="33"/>
      <c r="AC114" s="33"/>
    </row>
    <row r="115" ht="384.0" customHeight="1">
      <c r="A115" s="42"/>
      <c r="B115" s="43"/>
      <c r="C115" s="44"/>
      <c r="D115" s="43"/>
      <c r="E115" s="43"/>
      <c r="F115" s="43"/>
      <c r="G115" s="43"/>
      <c r="H115" s="10"/>
      <c r="I115" s="24"/>
      <c r="J115" s="24"/>
      <c r="K115" s="45"/>
      <c r="L115" s="20"/>
      <c r="M115" s="15"/>
      <c r="N115" s="33"/>
      <c r="O115" s="34"/>
      <c r="P115" s="33"/>
      <c r="Q115" s="33"/>
      <c r="R115" s="33"/>
      <c r="S115" s="33"/>
      <c r="T115" s="33"/>
      <c r="U115" s="33"/>
      <c r="V115" s="33"/>
      <c r="W115" s="33"/>
      <c r="X115" s="33"/>
      <c r="Y115" s="33"/>
      <c r="Z115" s="33"/>
      <c r="AA115" s="33"/>
      <c r="AB115" s="33"/>
      <c r="AC115" s="33"/>
    </row>
    <row r="116" ht="384.0" customHeight="1">
      <c r="A116" s="42"/>
      <c r="B116" s="43"/>
      <c r="C116" s="44"/>
      <c r="D116" s="43"/>
      <c r="E116" s="43"/>
      <c r="F116" s="43"/>
      <c r="G116" s="43"/>
      <c r="H116" s="10"/>
      <c r="I116" s="24"/>
      <c r="J116" s="24"/>
      <c r="K116" s="45"/>
      <c r="L116" s="20"/>
      <c r="M116" s="15"/>
      <c r="N116" s="33"/>
      <c r="O116" s="34"/>
      <c r="P116" s="33"/>
      <c r="Q116" s="33"/>
      <c r="R116" s="33"/>
      <c r="S116" s="33"/>
      <c r="T116" s="33"/>
      <c r="U116" s="33"/>
      <c r="V116" s="33"/>
      <c r="W116" s="33"/>
      <c r="X116" s="33"/>
      <c r="Y116" s="33"/>
      <c r="Z116" s="33"/>
      <c r="AA116" s="33"/>
      <c r="AB116" s="33"/>
      <c r="AC116" s="33"/>
    </row>
    <row r="117" ht="384.0" customHeight="1">
      <c r="A117" s="42"/>
      <c r="B117" s="43"/>
      <c r="C117" s="44"/>
      <c r="D117" s="43"/>
      <c r="E117" s="43"/>
      <c r="F117" s="43"/>
      <c r="G117" s="43"/>
      <c r="H117" s="10"/>
      <c r="I117" s="24"/>
      <c r="J117" s="24"/>
      <c r="K117" s="45"/>
      <c r="L117" s="20"/>
      <c r="M117" s="15"/>
      <c r="N117" s="33"/>
      <c r="O117" s="34"/>
      <c r="P117" s="33"/>
      <c r="Q117" s="33"/>
      <c r="R117" s="33"/>
      <c r="S117" s="33"/>
      <c r="T117" s="33"/>
      <c r="U117" s="33"/>
      <c r="V117" s="33"/>
      <c r="W117" s="33"/>
      <c r="X117" s="33"/>
      <c r="Y117" s="33"/>
      <c r="Z117" s="33"/>
      <c r="AA117" s="33"/>
      <c r="AB117" s="33"/>
      <c r="AC117" s="33"/>
    </row>
    <row r="118" ht="384.0" customHeight="1">
      <c r="A118" s="42"/>
      <c r="B118" s="43"/>
      <c r="C118" s="44"/>
      <c r="D118" s="43"/>
      <c r="E118" s="43"/>
      <c r="F118" s="43"/>
      <c r="G118" s="43"/>
      <c r="H118" s="10"/>
      <c r="I118" s="24"/>
      <c r="J118" s="24"/>
      <c r="K118" s="45"/>
      <c r="L118" s="20"/>
      <c r="M118" s="15"/>
      <c r="N118" s="33"/>
      <c r="O118" s="34"/>
      <c r="P118" s="33"/>
      <c r="Q118" s="33"/>
      <c r="R118" s="33"/>
      <c r="S118" s="33"/>
      <c r="T118" s="33"/>
      <c r="U118" s="33"/>
      <c r="V118" s="33"/>
      <c r="W118" s="33"/>
      <c r="X118" s="33"/>
      <c r="Y118" s="33"/>
      <c r="Z118" s="33"/>
      <c r="AA118" s="33"/>
      <c r="AB118" s="33"/>
      <c r="AC118" s="33"/>
    </row>
    <row r="119" ht="384.0" customHeight="1">
      <c r="A119" s="42"/>
      <c r="B119" s="43"/>
      <c r="C119" s="44"/>
      <c r="D119" s="43"/>
      <c r="E119" s="43"/>
      <c r="F119" s="43"/>
      <c r="G119" s="43"/>
      <c r="H119" s="10"/>
      <c r="I119" s="24"/>
      <c r="J119" s="24"/>
      <c r="K119" s="45"/>
      <c r="L119" s="20"/>
      <c r="M119" s="15"/>
      <c r="N119" s="33"/>
      <c r="O119" s="34"/>
      <c r="P119" s="33"/>
      <c r="Q119" s="33"/>
      <c r="R119" s="33"/>
      <c r="S119" s="33"/>
      <c r="T119" s="33"/>
      <c r="U119" s="33"/>
      <c r="V119" s="33"/>
      <c r="W119" s="33"/>
      <c r="X119" s="33"/>
      <c r="Y119" s="33"/>
      <c r="Z119" s="33"/>
      <c r="AA119" s="33"/>
      <c r="AB119" s="33"/>
      <c r="AC119" s="33"/>
    </row>
    <row r="120" ht="384.0" customHeight="1">
      <c r="A120" s="42"/>
      <c r="B120" s="43"/>
      <c r="C120" s="44"/>
      <c r="D120" s="43"/>
      <c r="E120" s="43"/>
      <c r="F120" s="43"/>
      <c r="G120" s="43"/>
      <c r="H120" s="10"/>
      <c r="I120" s="24"/>
      <c r="J120" s="24"/>
      <c r="K120" s="45"/>
      <c r="L120" s="20"/>
      <c r="M120" s="15"/>
      <c r="N120" s="33"/>
      <c r="O120" s="34"/>
      <c r="P120" s="33"/>
      <c r="Q120" s="33"/>
      <c r="R120" s="33"/>
      <c r="S120" s="33"/>
      <c r="T120" s="33"/>
      <c r="U120" s="33"/>
      <c r="V120" s="33"/>
      <c r="W120" s="33"/>
      <c r="X120" s="33"/>
      <c r="Y120" s="33"/>
      <c r="Z120" s="33"/>
      <c r="AA120" s="33"/>
      <c r="AB120" s="33"/>
      <c r="AC120" s="33"/>
    </row>
    <row r="121" ht="384.0" customHeight="1">
      <c r="A121" s="42"/>
      <c r="B121" s="43"/>
      <c r="C121" s="44"/>
      <c r="D121" s="43"/>
      <c r="E121" s="43"/>
      <c r="F121" s="43"/>
      <c r="G121" s="43"/>
      <c r="H121" s="10"/>
      <c r="I121" s="24"/>
      <c r="J121" s="24"/>
      <c r="K121" s="45"/>
      <c r="L121" s="20"/>
      <c r="M121" s="15"/>
      <c r="N121" s="33"/>
      <c r="O121" s="34"/>
      <c r="P121" s="33"/>
      <c r="Q121" s="33"/>
      <c r="R121" s="33"/>
      <c r="S121" s="33"/>
      <c r="T121" s="33"/>
      <c r="U121" s="33"/>
      <c r="V121" s="33"/>
      <c r="W121" s="33"/>
      <c r="X121" s="33"/>
      <c r="Y121" s="33"/>
      <c r="Z121" s="33"/>
      <c r="AA121" s="33"/>
      <c r="AB121" s="33"/>
      <c r="AC121" s="33"/>
    </row>
    <row r="122" ht="384.0" customHeight="1">
      <c r="A122" s="42"/>
      <c r="B122" s="43"/>
      <c r="C122" s="44"/>
      <c r="D122" s="43"/>
      <c r="E122" s="43"/>
      <c r="F122" s="43"/>
      <c r="G122" s="43"/>
      <c r="H122" s="10"/>
      <c r="I122" s="24"/>
      <c r="J122" s="24"/>
      <c r="K122" s="45"/>
      <c r="L122" s="20"/>
      <c r="M122" s="15"/>
      <c r="N122" s="33"/>
      <c r="O122" s="34"/>
      <c r="P122" s="33"/>
      <c r="Q122" s="33"/>
      <c r="R122" s="33"/>
      <c r="S122" s="33"/>
      <c r="T122" s="33"/>
      <c r="U122" s="33"/>
      <c r="V122" s="33"/>
      <c r="W122" s="33"/>
      <c r="X122" s="33"/>
      <c r="Y122" s="33"/>
      <c r="Z122" s="33"/>
      <c r="AA122" s="33"/>
      <c r="AB122" s="33"/>
      <c r="AC122" s="33"/>
    </row>
    <row r="123" ht="384.0" customHeight="1">
      <c r="A123" s="42"/>
      <c r="B123" s="43"/>
      <c r="C123" s="44"/>
      <c r="D123" s="43"/>
      <c r="E123" s="43"/>
      <c r="F123" s="43"/>
      <c r="G123" s="43"/>
      <c r="H123" s="10"/>
      <c r="I123" s="24"/>
      <c r="J123" s="24"/>
      <c r="K123" s="45"/>
      <c r="L123" s="20"/>
      <c r="M123" s="15"/>
      <c r="N123" s="33"/>
      <c r="O123" s="34"/>
      <c r="P123" s="33"/>
      <c r="Q123" s="33"/>
      <c r="R123" s="33"/>
      <c r="S123" s="33"/>
      <c r="T123" s="33"/>
      <c r="U123" s="33"/>
      <c r="V123" s="33"/>
      <c r="W123" s="33"/>
      <c r="X123" s="33"/>
      <c r="Y123" s="33"/>
      <c r="Z123" s="33"/>
      <c r="AA123" s="33"/>
      <c r="AB123" s="33"/>
      <c r="AC123" s="33"/>
    </row>
    <row r="124" ht="384.0" customHeight="1">
      <c r="A124" s="42"/>
      <c r="B124" s="43"/>
      <c r="C124" s="44"/>
      <c r="D124" s="43"/>
      <c r="E124" s="43"/>
      <c r="F124" s="43"/>
      <c r="G124" s="43"/>
      <c r="H124" s="10"/>
      <c r="I124" s="24"/>
      <c r="J124" s="24"/>
      <c r="K124" s="45"/>
      <c r="L124" s="20"/>
      <c r="M124" s="15"/>
      <c r="N124" s="33"/>
      <c r="O124" s="34"/>
      <c r="P124" s="33"/>
      <c r="Q124" s="33"/>
      <c r="R124" s="33"/>
      <c r="S124" s="33"/>
      <c r="T124" s="33"/>
      <c r="U124" s="33"/>
      <c r="V124" s="33"/>
      <c r="W124" s="33"/>
      <c r="X124" s="33"/>
      <c r="Y124" s="33"/>
      <c r="Z124" s="33"/>
      <c r="AA124" s="33"/>
      <c r="AB124" s="33"/>
      <c r="AC124" s="33"/>
    </row>
    <row r="125" ht="384.0" customHeight="1">
      <c r="A125" s="42"/>
      <c r="B125" s="43"/>
      <c r="C125" s="44"/>
      <c r="D125" s="43"/>
      <c r="E125" s="43"/>
      <c r="F125" s="43"/>
      <c r="G125" s="43"/>
      <c r="H125" s="10"/>
      <c r="I125" s="24"/>
      <c r="J125" s="24"/>
      <c r="K125" s="45"/>
      <c r="L125" s="20"/>
      <c r="M125" s="15"/>
      <c r="N125" s="33"/>
      <c r="O125" s="34"/>
      <c r="P125" s="33"/>
      <c r="Q125" s="33"/>
      <c r="R125" s="33"/>
      <c r="S125" s="33"/>
      <c r="T125" s="33"/>
      <c r="U125" s="33"/>
      <c r="V125" s="33"/>
      <c r="W125" s="33"/>
      <c r="X125" s="33"/>
      <c r="Y125" s="33"/>
      <c r="Z125" s="33"/>
      <c r="AA125" s="33"/>
      <c r="AB125" s="33"/>
      <c r="AC125" s="33"/>
    </row>
    <row r="126" ht="384.0" customHeight="1">
      <c r="A126" s="42"/>
      <c r="B126" s="43"/>
      <c r="C126" s="44"/>
      <c r="D126" s="43"/>
      <c r="E126" s="43"/>
      <c r="F126" s="43"/>
      <c r="G126" s="43"/>
      <c r="H126" s="10"/>
      <c r="I126" s="24"/>
      <c r="J126" s="24"/>
      <c r="K126" s="45"/>
      <c r="L126" s="20"/>
      <c r="M126" s="15"/>
      <c r="N126" s="33"/>
      <c r="O126" s="34"/>
      <c r="P126" s="33"/>
      <c r="Q126" s="33"/>
      <c r="R126" s="33"/>
      <c r="S126" s="33"/>
      <c r="T126" s="33"/>
      <c r="U126" s="33"/>
      <c r="V126" s="33"/>
      <c r="W126" s="33"/>
      <c r="X126" s="33"/>
      <c r="Y126" s="33"/>
      <c r="Z126" s="33"/>
      <c r="AA126" s="33"/>
      <c r="AB126" s="33"/>
      <c r="AC126" s="33"/>
    </row>
    <row r="127" ht="384.0" customHeight="1">
      <c r="A127" s="42"/>
      <c r="B127" s="43"/>
      <c r="C127" s="44"/>
      <c r="D127" s="43"/>
      <c r="E127" s="43"/>
      <c r="F127" s="43"/>
      <c r="G127" s="43"/>
      <c r="H127" s="10"/>
      <c r="I127" s="24"/>
      <c r="J127" s="24"/>
      <c r="K127" s="45"/>
      <c r="L127" s="20"/>
      <c r="M127" s="15"/>
      <c r="N127" s="33"/>
      <c r="O127" s="34"/>
      <c r="P127" s="33"/>
      <c r="Q127" s="33"/>
      <c r="R127" s="33"/>
      <c r="S127" s="33"/>
      <c r="T127" s="33"/>
      <c r="U127" s="33"/>
      <c r="V127" s="33"/>
      <c r="W127" s="33"/>
      <c r="X127" s="33"/>
      <c r="Y127" s="33"/>
      <c r="Z127" s="33"/>
      <c r="AA127" s="33"/>
      <c r="AB127" s="33"/>
      <c r="AC127" s="33"/>
    </row>
    <row r="128" ht="384.0" customHeight="1">
      <c r="A128" s="42"/>
      <c r="B128" s="43"/>
      <c r="C128" s="44"/>
      <c r="D128" s="43"/>
      <c r="E128" s="43"/>
      <c r="F128" s="43"/>
      <c r="G128" s="43"/>
      <c r="H128" s="10"/>
      <c r="I128" s="24"/>
      <c r="J128" s="24"/>
      <c r="K128" s="45"/>
      <c r="L128" s="20"/>
      <c r="M128" s="15"/>
      <c r="N128" s="33"/>
      <c r="O128" s="34"/>
      <c r="P128" s="33"/>
      <c r="Q128" s="33"/>
      <c r="R128" s="33"/>
      <c r="S128" s="33"/>
      <c r="T128" s="33"/>
      <c r="U128" s="33"/>
      <c r="V128" s="33"/>
      <c r="W128" s="33"/>
      <c r="X128" s="33"/>
      <c r="Y128" s="33"/>
      <c r="Z128" s="33"/>
      <c r="AA128" s="33"/>
      <c r="AB128" s="33"/>
      <c r="AC128" s="33"/>
    </row>
    <row r="129" ht="384.0" customHeight="1">
      <c r="A129" s="42"/>
      <c r="B129" s="43"/>
      <c r="C129" s="44"/>
      <c r="D129" s="43"/>
      <c r="E129" s="43"/>
      <c r="F129" s="43"/>
      <c r="G129" s="43"/>
      <c r="H129" s="10"/>
      <c r="I129" s="24"/>
      <c r="J129" s="24"/>
      <c r="K129" s="45"/>
      <c r="L129" s="20"/>
      <c r="M129" s="15"/>
      <c r="N129" s="33"/>
      <c r="O129" s="34"/>
      <c r="P129" s="33"/>
      <c r="Q129" s="33"/>
      <c r="R129" s="33"/>
      <c r="S129" s="33"/>
      <c r="T129" s="33"/>
      <c r="U129" s="33"/>
      <c r="V129" s="33"/>
      <c r="W129" s="33"/>
      <c r="X129" s="33"/>
      <c r="Y129" s="33"/>
      <c r="Z129" s="33"/>
      <c r="AA129" s="33"/>
      <c r="AB129" s="33"/>
      <c r="AC129" s="33"/>
    </row>
    <row r="130" ht="384.0" customHeight="1">
      <c r="A130" s="42"/>
      <c r="B130" s="43"/>
      <c r="C130" s="44"/>
      <c r="D130" s="43"/>
      <c r="E130" s="43"/>
      <c r="F130" s="43"/>
      <c r="G130" s="43"/>
      <c r="H130" s="10"/>
      <c r="I130" s="24"/>
      <c r="J130" s="24"/>
      <c r="K130" s="45"/>
      <c r="L130" s="20"/>
      <c r="M130" s="15"/>
      <c r="N130" s="33"/>
      <c r="O130" s="34"/>
      <c r="P130" s="33"/>
      <c r="Q130" s="33"/>
      <c r="R130" s="33"/>
      <c r="S130" s="33"/>
      <c r="T130" s="33"/>
      <c r="U130" s="33"/>
      <c r="V130" s="33"/>
      <c r="W130" s="33"/>
      <c r="X130" s="33"/>
      <c r="Y130" s="33"/>
      <c r="Z130" s="33"/>
      <c r="AA130" s="33"/>
      <c r="AB130" s="33"/>
      <c r="AC130" s="33"/>
    </row>
    <row r="131" ht="384.0" customHeight="1">
      <c r="A131" s="42"/>
      <c r="B131" s="43"/>
      <c r="C131" s="44"/>
      <c r="D131" s="43"/>
      <c r="E131" s="43"/>
      <c r="F131" s="43"/>
      <c r="G131" s="43"/>
      <c r="H131" s="10"/>
      <c r="I131" s="24"/>
      <c r="J131" s="24"/>
      <c r="K131" s="45"/>
      <c r="L131" s="20"/>
      <c r="M131" s="15"/>
      <c r="N131" s="33"/>
      <c r="O131" s="34"/>
      <c r="P131" s="33"/>
      <c r="Q131" s="33"/>
      <c r="R131" s="33"/>
      <c r="S131" s="33"/>
      <c r="T131" s="33"/>
      <c r="U131" s="33"/>
      <c r="V131" s="33"/>
      <c r="W131" s="33"/>
      <c r="X131" s="33"/>
      <c r="Y131" s="33"/>
      <c r="Z131" s="33"/>
      <c r="AA131" s="33"/>
      <c r="AB131" s="33"/>
      <c r="AC131" s="33"/>
    </row>
    <row r="132" ht="384.0" customHeight="1">
      <c r="A132" s="42"/>
      <c r="B132" s="43"/>
      <c r="C132" s="44"/>
      <c r="D132" s="43"/>
      <c r="E132" s="43"/>
      <c r="F132" s="43"/>
      <c r="G132" s="43"/>
      <c r="H132" s="10"/>
      <c r="I132" s="24"/>
      <c r="J132" s="24"/>
      <c r="K132" s="45"/>
      <c r="L132" s="20"/>
      <c r="M132" s="15"/>
      <c r="N132" s="33"/>
      <c r="O132" s="34"/>
      <c r="P132" s="33"/>
      <c r="Q132" s="33"/>
      <c r="R132" s="33"/>
      <c r="S132" s="33"/>
      <c r="T132" s="33"/>
      <c r="U132" s="33"/>
      <c r="V132" s="33"/>
      <c r="W132" s="33"/>
      <c r="X132" s="33"/>
      <c r="Y132" s="33"/>
      <c r="Z132" s="33"/>
      <c r="AA132" s="33"/>
      <c r="AB132" s="33"/>
      <c r="AC132" s="33"/>
    </row>
    <row r="133" ht="384.0" customHeight="1">
      <c r="A133" s="42"/>
      <c r="B133" s="43"/>
      <c r="C133" s="44"/>
      <c r="D133" s="43"/>
      <c r="E133" s="43"/>
      <c r="F133" s="43"/>
      <c r="G133" s="43"/>
      <c r="H133" s="10"/>
      <c r="I133" s="24"/>
      <c r="J133" s="24"/>
      <c r="K133" s="45"/>
      <c r="L133" s="20"/>
      <c r="M133" s="15"/>
      <c r="N133" s="33"/>
      <c r="O133" s="34"/>
      <c r="P133" s="33"/>
      <c r="Q133" s="33"/>
      <c r="R133" s="33"/>
      <c r="S133" s="33"/>
      <c r="T133" s="33"/>
      <c r="U133" s="33"/>
      <c r="V133" s="33"/>
      <c r="W133" s="33"/>
      <c r="X133" s="33"/>
      <c r="Y133" s="33"/>
      <c r="Z133" s="33"/>
      <c r="AA133" s="33"/>
      <c r="AB133" s="33"/>
      <c r="AC133" s="33"/>
    </row>
    <row r="134" ht="384.0" customHeight="1">
      <c r="A134" s="42"/>
      <c r="B134" s="43"/>
      <c r="C134" s="44"/>
      <c r="D134" s="43"/>
      <c r="E134" s="43"/>
      <c r="F134" s="43"/>
      <c r="G134" s="43"/>
      <c r="H134" s="10"/>
      <c r="I134" s="24"/>
      <c r="J134" s="24"/>
      <c r="K134" s="45"/>
      <c r="L134" s="20"/>
      <c r="M134" s="15"/>
      <c r="N134" s="33"/>
      <c r="O134" s="34"/>
      <c r="P134" s="33"/>
      <c r="Q134" s="33"/>
      <c r="R134" s="33"/>
      <c r="S134" s="33"/>
      <c r="T134" s="33"/>
      <c r="U134" s="33"/>
      <c r="V134" s="33"/>
      <c r="W134" s="33"/>
      <c r="X134" s="33"/>
      <c r="Y134" s="33"/>
      <c r="Z134" s="33"/>
      <c r="AA134" s="33"/>
      <c r="AB134" s="33"/>
      <c r="AC134" s="33"/>
    </row>
    <row r="135" ht="384.0" customHeight="1">
      <c r="A135" s="42"/>
      <c r="B135" s="43"/>
      <c r="C135" s="44"/>
      <c r="D135" s="43"/>
      <c r="E135" s="43"/>
      <c r="F135" s="43"/>
      <c r="G135" s="43"/>
      <c r="H135" s="10"/>
      <c r="I135" s="24"/>
      <c r="J135" s="24"/>
      <c r="K135" s="45"/>
      <c r="L135" s="20"/>
      <c r="M135" s="15"/>
      <c r="N135" s="33"/>
      <c r="O135" s="34"/>
      <c r="P135" s="33"/>
      <c r="Q135" s="33"/>
      <c r="R135" s="33"/>
      <c r="S135" s="33"/>
      <c r="T135" s="33"/>
      <c r="U135" s="33"/>
      <c r="V135" s="33"/>
      <c r="W135" s="33"/>
      <c r="X135" s="33"/>
      <c r="Y135" s="33"/>
      <c r="Z135" s="33"/>
      <c r="AA135" s="33"/>
      <c r="AB135" s="33"/>
      <c r="AC135" s="33"/>
    </row>
    <row r="136" ht="384.0" customHeight="1">
      <c r="A136" s="42"/>
      <c r="B136" s="43"/>
      <c r="C136" s="44"/>
      <c r="D136" s="43"/>
      <c r="E136" s="43"/>
      <c r="F136" s="43"/>
      <c r="G136" s="43"/>
      <c r="H136" s="10"/>
      <c r="I136" s="24"/>
      <c r="J136" s="24"/>
      <c r="K136" s="45"/>
      <c r="L136" s="20"/>
      <c r="M136" s="15"/>
      <c r="N136" s="33"/>
      <c r="O136" s="34"/>
      <c r="P136" s="33"/>
      <c r="Q136" s="33"/>
      <c r="R136" s="33"/>
      <c r="S136" s="33"/>
      <c r="T136" s="33"/>
      <c r="U136" s="33"/>
      <c r="V136" s="33"/>
      <c r="W136" s="33"/>
      <c r="X136" s="33"/>
      <c r="Y136" s="33"/>
      <c r="Z136" s="33"/>
      <c r="AA136" s="33"/>
      <c r="AB136" s="33"/>
      <c r="AC136" s="33"/>
    </row>
    <row r="137" ht="384.0" customHeight="1">
      <c r="A137" s="42"/>
      <c r="B137" s="43"/>
      <c r="C137" s="44"/>
      <c r="D137" s="43"/>
      <c r="E137" s="43"/>
      <c r="F137" s="43"/>
      <c r="G137" s="43"/>
      <c r="H137" s="10"/>
      <c r="I137" s="24"/>
      <c r="J137" s="24"/>
      <c r="K137" s="45"/>
      <c r="L137" s="20"/>
      <c r="M137" s="15"/>
      <c r="N137" s="33"/>
      <c r="O137" s="34"/>
      <c r="P137" s="33"/>
      <c r="Q137" s="33"/>
      <c r="R137" s="33"/>
      <c r="S137" s="33"/>
      <c r="T137" s="33"/>
      <c r="U137" s="33"/>
      <c r="V137" s="33"/>
      <c r="W137" s="33"/>
      <c r="X137" s="33"/>
      <c r="Y137" s="33"/>
      <c r="Z137" s="33"/>
      <c r="AA137" s="33"/>
      <c r="AB137" s="33"/>
      <c r="AC137" s="33"/>
    </row>
    <row r="138" ht="384.0" customHeight="1">
      <c r="A138" s="42"/>
      <c r="B138" s="43"/>
      <c r="C138" s="44"/>
      <c r="D138" s="43"/>
      <c r="E138" s="43"/>
      <c r="F138" s="43"/>
      <c r="G138" s="43"/>
      <c r="H138" s="10"/>
      <c r="I138" s="24"/>
      <c r="J138" s="24"/>
      <c r="K138" s="45"/>
      <c r="L138" s="20"/>
      <c r="M138" s="15"/>
      <c r="N138" s="33"/>
      <c r="O138" s="34"/>
      <c r="P138" s="33"/>
      <c r="Q138" s="33"/>
      <c r="R138" s="33"/>
      <c r="S138" s="33"/>
      <c r="T138" s="33"/>
      <c r="U138" s="33"/>
      <c r="V138" s="33"/>
      <c r="W138" s="33"/>
      <c r="X138" s="33"/>
      <c r="Y138" s="33"/>
      <c r="Z138" s="33"/>
      <c r="AA138" s="33"/>
      <c r="AB138" s="33"/>
      <c r="AC138" s="33"/>
    </row>
    <row r="139" ht="384.0" customHeight="1">
      <c r="A139" s="42"/>
      <c r="B139" s="43"/>
      <c r="C139" s="44"/>
      <c r="D139" s="43"/>
      <c r="E139" s="43"/>
      <c r="F139" s="43"/>
      <c r="G139" s="43"/>
      <c r="H139" s="10"/>
      <c r="I139" s="24"/>
      <c r="J139" s="24"/>
      <c r="K139" s="45"/>
      <c r="L139" s="20"/>
      <c r="M139" s="15"/>
      <c r="N139" s="33"/>
      <c r="O139" s="34"/>
      <c r="P139" s="33"/>
      <c r="Q139" s="33"/>
      <c r="R139" s="33"/>
      <c r="S139" s="33"/>
      <c r="T139" s="33"/>
      <c r="U139" s="33"/>
      <c r="V139" s="33"/>
      <c r="W139" s="33"/>
      <c r="X139" s="33"/>
      <c r="Y139" s="33"/>
      <c r="Z139" s="33"/>
      <c r="AA139" s="33"/>
      <c r="AB139" s="33"/>
      <c r="AC139" s="33"/>
    </row>
    <row r="140" ht="384.0" customHeight="1">
      <c r="A140" s="42"/>
      <c r="B140" s="43"/>
      <c r="C140" s="44"/>
      <c r="D140" s="43"/>
      <c r="E140" s="43"/>
      <c r="F140" s="43"/>
      <c r="G140" s="43"/>
      <c r="H140" s="10"/>
      <c r="I140" s="24"/>
      <c r="J140" s="24"/>
      <c r="K140" s="45"/>
      <c r="L140" s="20"/>
      <c r="M140" s="15"/>
      <c r="N140" s="33"/>
      <c r="O140" s="34"/>
      <c r="P140" s="33"/>
      <c r="Q140" s="33"/>
      <c r="R140" s="33"/>
      <c r="S140" s="33"/>
      <c r="T140" s="33"/>
      <c r="U140" s="33"/>
      <c r="V140" s="33"/>
      <c r="W140" s="33"/>
      <c r="X140" s="33"/>
      <c r="Y140" s="33"/>
      <c r="Z140" s="33"/>
      <c r="AA140" s="33"/>
      <c r="AB140" s="33"/>
      <c r="AC140" s="33"/>
    </row>
    <row r="141" ht="384.0" customHeight="1">
      <c r="A141" s="42"/>
      <c r="B141" s="43"/>
      <c r="C141" s="44"/>
      <c r="D141" s="43"/>
      <c r="E141" s="43"/>
      <c r="F141" s="43"/>
      <c r="G141" s="43"/>
      <c r="H141" s="10"/>
      <c r="I141" s="24"/>
      <c r="J141" s="24"/>
      <c r="K141" s="45"/>
      <c r="L141" s="20"/>
      <c r="M141" s="15"/>
      <c r="N141" s="33"/>
      <c r="O141" s="34"/>
      <c r="P141" s="33"/>
      <c r="Q141" s="33"/>
      <c r="R141" s="33"/>
      <c r="S141" s="33"/>
      <c r="T141" s="33"/>
      <c r="U141" s="33"/>
      <c r="V141" s="33"/>
      <c r="W141" s="33"/>
      <c r="X141" s="33"/>
      <c r="Y141" s="33"/>
      <c r="Z141" s="33"/>
      <c r="AA141" s="33"/>
      <c r="AB141" s="33"/>
      <c r="AC141" s="33"/>
    </row>
    <row r="142" ht="384.0" customHeight="1">
      <c r="A142" s="42"/>
      <c r="B142" s="43"/>
      <c r="C142" s="44"/>
      <c r="D142" s="43"/>
      <c r="E142" s="43"/>
      <c r="F142" s="43"/>
      <c r="G142" s="43"/>
      <c r="H142" s="10"/>
      <c r="I142" s="24"/>
      <c r="J142" s="24"/>
      <c r="K142" s="45"/>
      <c r="L142" s="20"/>
      <c r="M142" s="15"/>
      <c r="N142" s="33"/>
      <c r="O142" s="34"/>
      <c r="P142" s="33"/>
      <c r="Q142" s="33"/>
      <c r="R142" s="33"/>
      <c r="S142" s="33"/>
      <c r="T142" s="33"/>
      <c r="U142" s="33"/>
      <c r="V142" s="33"/>
      <c r="W142" s="33"/>
      <c r="X142" s="33"/>
      <c r="Y142" s="33"/>
      <c r="Z142" s="33"/>
      <c r="AA142" s="33"/>
      <c r="AB142" s="33"/>
      <c r="AC142" s="33"/>
    </row>
    <row r="143" ht="384.0" customHeight="1">
      <c r="A143" s="42"/>
      <c r="B143" s="43"/>
      <c r="C143" s="44"/>
      <c r="D143" s="43"/>
      <c r="E143" s="43"/>
      <c r="F143" s="43"/>
      <c r="G143" s="43"/>
      <c r="H143" s="10"/>
      <c r="I143" s="24"/>
      <c r="J143" s="24"/>
      <c r="K143" s="45"/>
      <c r="L143" s="20"/>
      <c r="M143" s="15"/>
      <c r="N143" s="33"/>
      <c r="O143" s="34"/>
      <c r="P143" s="33"/>
      <c r="Q143" s="33"/>
      <c r="R143" s="33"/>
      <c r="S143" s="33"/>
      <c r="T143" s="33"/>
      <c r="U143" s="33"/>
      <c r="V143" s="33"/>
      <c r="W143" s="33"/>
      <c r="X143" s="33"/>
      <c r="Y143" s="33"/>
      <c r="Z143" s="33"/>
      <c r="AA143" s="33"/>
      <c r="AB143" s="33"/>
      <c r="AC143" s="33"/>
    </row>
    <row r="144" ht="384.0" customHeight="1">
      <c r="A144" s="42"/>
      <c r="B144" s="43"/>
      <c r="C144" s="44"/>
      <c r="D144" s="43"/>
      <c r="E144" s="43"/>
      <c r="F144" s="43"/>
      <c r="G144" s="43"/>
      <c r="H144" s="10"/>
      <c r="I144" s="24"/>
      <c r="J144" s="24"/>
      <c r="K144" s="45"/>
      <c r="L144" s="20"/>
      <c r="M144" s="15"/>
      <c r="N144" s="33"/>
      <c r="O144" s="34"/>
      <c r="P144" s="33"/>
      <c r="Q144" s="33"/>
      <c r="R144" s="33"/>
      <c r="S144" s="33"/>
      <c r="T144" s="33"/>
      <c r="U144" s="33"/>
      <c r="V144" s="33"/>
      <c r="W144" s="33"/>
      <c r="X144" s="33"/>
      <c r="Y144" s="33"/>
      <c r="Z144" s="33"/>
      <c r="AA144" s="33"/>
      <c r="AB144" s="33"/>
      <c r="AC144" s="33"/>
    </row>
    <row r="145" ht="384.0" customHeight="1">
      <c r="A145" s="42"/>
      <c r="B145" s="43"/>
      <c r="C145" s="44"/>
      <c r="D145" s="43"/>
      <c r="E145" s="43"/>
      <c r="F145" s="43"/>
      <c r="G145" s="43"/>
      <c r="H145" s="10"/>
      <c r="I145" s="24"/>
      <c r="J145" s="24"/>
      <c r="K145" s="45"/>
      <c r="L145" s="20"/>
      <c r="M145" s="15"/>
      <c r="N145" s="33"/>
      <c r="O145" s="34"/>
      <c r="P145" s="33"/>
      <c r="Q145" s="33"/>
      <c r="R145" s="33"/>
      <c r="S145" s="33"/>
      <c r="T145" s="33"/>
      <c r="U145" s="33"/>
      <c r="V145" s="33"/>
      <c r="W145" s="33"/>
      <c r="X145" s="33"/>
      <c r="Y145" s="33"/>
      <c r="Z145" s="33"/>
      <c r="AA145" s="33"/>
      <c r="AB145" s="33"/>
      <c r="AC145" s="33"/>
    </row>
    <row r="146" ht="384.0" customHeight="1">
      <c r="A146" s="42"/>
      <c r="B146" s="43"/>
      <c r="C146" s="44"/>
      <c r="D146" s="43"/>
      <c r="E146" s="43"/>
      <c r="F146" s="43"/>
      <c r="G146" s="43"/>
      <c r="H146" s="10"/>
      <c r="I146" s="24"/>
      <c r="J146" s="24"/>
      <c r="K146" s="45"/>
      <c r="L146" s="20"/>
      <c r="M146" s="15"/>
      <c r="N146" s="33"/>
      <c r="O146" s="34"/>
      <c r="P146" s="33"/>
      <c r="Q146" s="33"/>
      <c r="R146" s="33"/>
      <c r="S146" s="33"/>
      <c r="T146" s="33"/>
      <c r="U146" s="33"/>
      <c r="V146" s="33"/>
      <c r="W146" s="33"/>
      <c r="X146" s="33"/>
      <c r="Y146" s="33"/>
      <c r="Z146" s="33"/>
      <c r="AA146" s="33"/>
      <c r="AB146" s="33"/>
      <c r="AC146" s="33"/>
    </row>
    <row r="147" ht="384.0" customHeight="1">
      <c r="A147" s="42"/>
      <c r="B147" s="43"/>
      <c r="C147" s="44"/>
      <c r="D147" s="43"/>
      <c r="E147" s="43"/>
      <c r="F147" s="43"/>
      <c r="G147" s="43"/>
      <c r="H147" s="10"/>
      <c r="I147" s="24"/>
      <c r="J147" s="24"/>
      <c r="K147" s="45"/>
      <c r="L147" s="20"/>
      <c r="M147" s="15"/>
      <c r="N147" s="33"/>
      <c r="O147" s="34"/>
      <c r="P147" s="33"/>
      <c r="Q147" s="33"/>
      <c r="R147" s="33"/>
      <c r="S147" s="33"/>
      <c r="T147" s="33"/>
      <c r="U147" s="33"/>
      <c r="V147" s="33"/>
      <c r="W147" s="33"/>
      <c r="X147" s="33"/>
      <c r="Y147" s="33"/>
      <c r="Z147" s="33"/>
      <c r="AA147" s="33"/>
      <c r="AB147" s="33"/>
      <c r="AC147" s="33"/>
    </row>
    <row r="148" ht="384.0" customHeight="1">
      <c r="A148" s="42"/>
      <c r="B148" s="43"/>
      <c r="C148" s="44"/>
      <c r="D148" s="43"/>
      <c r="E148" s="43"/>
      <c r="F148" s="43"/>
      <c r="G148" s="43"/>
      <c r="H148" s="10"/>
      <c r="I148" s="24"/>
      <c r="J148" s="24"/>
      <c r="K148" s="45"/>
      <c r="L148" s="20"/>
      <c r="M148" s="15"/>
      <c r="N148" s="33"/>
      <c r="O148" s="34"/>
      <c r="P148" s="33"/>
      <c r="Q148" s="33"/>
      <c r="R148" s="33"/>
      <c r="S148" s="33"/>
      <c r="T148" s="33"/>
      <c r="U148" s="33"/>
      <c r="V148" s="33"/>
      <c r="W148" s="33"/>
      <c r="X148" s="33"/>
      <c r="Y148" s="33"/>
      <c r="Z148" s="33"/>
      <c r="AA148" s="33"/>
      <c r="AB148" s="33"/>
      <c r="AC148" s="33"/>
    </row>
    <row r="149" ht="384.0" customHeight="1">
      <c r="A149" s="42"/>
      <c r="B149" s="43"/>
      <c r="C149" s="44"/>
      <c r="D149" s="43"/>
      <c r="E149" s="43"/>
      <c r="F149" s="43"/>
      <c r="G149" s="43"/>
      <c r="H149" s="10"/>
      <c r="I149" s="24"/>
      <c r="J149" s="24"/>
      <c r="K149" s="45"/>
      <c r="L149" s="20"/>
      <c r="M149" s="15"/>
      <c r="N149" s="33"/>
      <c r="O149" s="34"/>
      <c r="P149" s="33"/>
      <c r="Q149" s="33"/>
      <c r="R149" s="33"/>
      <c r="S149" s="33"/>
      <c r="T149" s="33"/>
      <c r="U149" s="33"/>
      <c r="V149" s="33"/>
      <c r="W149" s="33"/>
      <c r="X149" s="33"/>
      <c r="Y149" s="33"/>
      <c r="Z149" s="33"/>
      <c r="AA149" s="33"/>
      <c r="AB149" s="33"/>
      <c r="AC149" s="33"/>
    </row>
    <row r="150" ht="384.0" customHeight="1">
      <c r="A150" s="42"/>
      <c r="B150" s="43"/>
      <c r="C150" s="44"/>
      <c r="D150" s="43"/>
      <c r="E150" s="43"/>
      <c r="F150" s="43"/>
      <c r="G150" s="43"/>
      <c r="H150" s="10"/>
      <c r="I150" s="24"/>
      <c r="J150" s="24"/>
      <c r="K150" s="45"/>
      <c r="L150" s="20"/>
      <c r="M150" s="15"/>
      <c r="N150" s="33"/>
      <c r="O150" s="34"/>
      <c r="P150" s="33"/>
      <c r="Q150" s="33"/>
      <c r="R150" s="33"/>
      <c r="S150" s="33"/>
      <c r="T150" s="33"/>
      <c r="U150" s="33"/>
      <c r="V150" s="33"/>
      <c r="W150" s="33"/>
      <c r="X150" s="33"/>
      <c r="Y150" s="33"/>
      <c r="Z150" s="33"/>
      <c r="AA150" s="33"/>
      <c r="AB150" s="33"/>
      <c r="AC150" s="33"/>
    </row>
    <row r="151" ht="384.0" customHeight="1">
      <c r="A151" s="42"/>
      <c r="B151" s="43"/>
      <c r="C151" s="44"/>
      <c r="D151" s="43"/>
      <c r="E151" s="43"/>
      <c r="F151" s="43"/>
      <c r="G151" s="43"/>
      <c r="H151" s="10"/>
      <c r="I151" s="24"/>
      <c r="J151" s="24"/>
      <c r="K151" s="45"/>
      <c r="L151" s="20"/>
      <c r="M151" s="15"/>
      <c r="N151" s="33"/>
      <c r="O151" s="34"/>
      <c r="P151" s="33"/>
      <c r="Q151" s="33"/>
      <c r="R151" s="33"/>
      <c r="S151" s="33"/>
      <c r="T151" s="33"/>
      <c r="U151" s="33"/>
      <c r="V151" s="33"/>
      <c r="W151" s="33"/>
      <c r="X151" s="33"/>
      <c r="Y151" s="33"/>
      <c r="Z151" s="33"/>
      <c r="AA151" s="33"/>
      <c r="AB151" s="33"/>
      <c r="AC151" s="33"/>
    </row>
    <row r="152" ht="384.0" customHeight="1">
      <c r="A152" s="42"/>
      <c r="B152" s="43"/>
      <c r="C152" s="44"/>
      <c r="D152" s="43"/>
      <c r="E152" s="43"/>
      <c r="F152" s="43"/>
      <c r="G152" s="43"/>
      <c r="H152" s="10"/>
      <c r="I152" s="24"/>
      <c r="J152" s="24"/>
      <c r="K152" s="45"/>
      <c r="L152" s="20"/>
      <c r="M152" s="15"/>
      <c r="N152" s="33"/>
      <c r="O152" s="34"/>
      <c r="P152" s="33"/>
      <c r="Q152" s="33"/>
      <c r="R152" s="33"/>
      <c r="S152" s="33"/>
      <c r="T152" s="33"/>
      <c r="U152" s="33"/>
      <c r="V152" s="33"/>
      <c r="W152" s="33"/>
      <c r="X152" s="33"/>
      <c r="Y152" s="33"/>
      <c r="Z152" s="33"/>
      <c r="AA152" s="33"/>
      <c r="AB152" s="33"/>
      <c r="AC152" s="33"/>
    </row>
    <row r="153" ht="384.0" customHeight="1">
      <c r="A153" s="42"/>
      <c r="B153" s="43"/>
      <c r="C153" s="44"/>
      <c r="D153" s="43"/>
      <c r="E153" s="43"/>
      <c r="F153" s="43"/>
      <c r="G153" s="43"/>
      <c r="H153" s="10"/>
      <c r="I153" s="24"/>
      <c r="J153" s="24"/>
      <c r="K153" s="45"/>
      <c r="L153" s="20"/>
      <c r="M153" s="15"/>
      <c r="N153" s="33"/>
      <c r="O153" s="34"/>
      <c r="P153" s="33"/>
      <c r="Q153" s="33"/>
      <c r="R153" s="33"/>
      <c r="S153" s="33"/>
      <c r="T153" s="33"/>
      <c r="U153" s="33"/>
      <c r="V153" s="33"/>
      <c r="W153" s="33"/>
      <c r="X153" s="33"/>
      <c r="Y153" s="33"/>
      <c r="Z153" s="33"/>
      <c r="AA153" s="33"/>
      <c r="AB153" s="33"/>
      <c r="AC153" s="33"/>
    </row>
    <row r="154" ht="384.0" customHeight="1">
      <c r="A154" s="42"/>
      <c r="B154" s="43"/>
      <c r="C154" s="44"/>
      <c r="D154" s="43"/>
      <c r="E154" s="43"/>
      <c r="F154" s="43"/>
      <c r="G154" s="43"/>
      <c r="H154" s="10"/>
      <c r="I154" s="24"/>
      <c r="J154" s="24"/>
      <c r="K154" s="45"/>
      <c r="L154" s="20"/>
      <c r="M154" s="15"/>
      <c r="N154" s="33"/>
      <c r="O154" s="34"/>
      <c r="P154" s="33"/>
      <c r="Q154" s="33"/>
      <c r="R154" s="33"/>
      <c r="S154" s="33"/>
      <c r="T154" s="33"/>
      <c r="U154" s="33"/>
      <c r="V154" s="33"/>
      <c r="W154" s="33"/>
      <c r="X154" s="33"/>
      <c r="Y154" s="33"/>
      <c r="Z154" s="33"/>
      <c r="AA154" s="33"/>
      <c r="AB154" s="33"/>
      <c r="AC154" s="33"/>
    </row>
    <row r="155" ht="384.0" customHeight="1">
      <c r="A155" s="42"/>
      <c r="B155" s="43"/>
      <c r="C155" s="44"/>
      <c r="D155" s="43"/>
      <c r="E155" s="43"/>
      <c r="F155" s="43"/>
      <c r="G155" s="43"/>
      <c r="H155" s="10"/>
      <c r="I155" s="24"/>
      <c r="J155" s="24"/>
      <c r="K155" s="45"/>
      <c r="L155" s="20"/>
      <c r="M155" s="15"/>
      <c r="N155" s="33"/>
      <c r="O155" s="34"/>
      <c r="P155" s="33"/>
      <c r="Q155" s="33"/>
      <c r="R155" s="33"/>
      <c r="S155" s="33"/>
      <c r="T155" s="33"/>
      <c r="U155" s="33"/>
      <c r="V155" s="33"/>
      <c r="W155" s="33"/>
      <c r="X155" s="33"/>
      <c r="Y155" s="33"/>
      <c r="Z155" s="33"/>
      <c r="AA155" s="33"/>
      <c r="AB155" s="33"/>
      <c r="AC155" s="33"/>
    </row>
    <row r="156" ht="384.0" customHeight="1">
      <c r="A156" s="42"/>
      <c r="B156" s="43"/>
      <c r="C156" s="44"/>
      <c r="D156" s="43"/>
      <c r="E156" s="43"/>
      <c r="F156" s="43"/>
      <c r="G156" s="43"/>
      <c r="H156" s="10"/>
      <c r="I156" s="24"/>
      <c r="J156" s="24"/>
      <c r="K156" s="45"/>
      <c r="L156" s="20"/>
      <c r="M156" s="15"/>
      <c r="N156" s="33"/>
      <c r="O156" s="34"/>
      <c r="P156" s="33"/>
      <c r="Q156" s="33"/>
      <c r="R156" s="33"/>
      <c r="S156" s="33"/>
      <c r="T156" s="33"/>
      <c r="U156" s="33"/>
      <c r="V156" s="33"/>
      <c r="W156" s="33"/>
      <c r="X156" s="33"/>
      <c r="Y156" s="33"/>
      <c r="Z156" s="33"/>
      <c r="AA156" s="33"/>
      <c r="AB156" s="33"/>
      <c r="AC156" s="33"/>
    </row>
    <row r="157" ht="384.0" customHeight="1">
      <c r="A157" s="42"/>
      <c r="B157" s="43"/>
      <c r="C157" s="44"/>
      <c r="D157" s="43"/>
      <c r="E157" s="43"/>
      <c r="F157" s="43"/>
      <c r="G157" s="43"/>
      <c r="H157" s="10"/>
      <c r="I157" s="24"/>
      <c r="J157" s="24"/>
      <c r="K157" s="45"/>
      <c r="L157" s="20"/>
      <c r="M157" s="15"/>
      <c r="N157" s="33"/>
      <c r="O157" s="34"/>
      <c r="P157" s="33"/>
      <c r="Q157" s="33"/>
      <c r="R157" s="33"/>
      <c r="S157" s="33"/>
      <c r="T157" s="33"/>
      <c r="U157" s="33"/>
      <c r="V157" s="33"/>
      <c r="W157" s="33"/>
      <c r="X157" s="33"/>
      <c r="Y157" s="33"/>
      <c r="Z157" s="33"/>
      <c r="AA157" s="33"/>
      <c r="AB157" s="33"/>
      <c r="AC157" s="33"/>
    </row>
    <row r="158" ht="384.0" customHeight="1">
      <c r="A158" s="42"/>
      <c r="B158" s="43"/>
      <c r="C158" s="44"/>
      <c r="D158" s="43"/>
      <c r="E158" s="43"/>
      <c r="F158" s="43"/>
      <c r="G158" s="43"/>
      <c r="H158" s="10"/>
      <c r="I158" s="24"/>
      <c r="J158" s="24"/>
      <c r="K158" s="45"/>
      <c r="L158" s="20"/>
      <c r="M158" s="15"/>
      <c r="N158" s="33"/>
      <c r="O158" s="34"/>
      <c r="P158" s="33"/>
      <c r="Q158" s="33"/>
      <c r="R158" s="33"/>
      <c r="S158" s="33"/>
      <c r="T158" s="33"/>
      <c r="U158" s="33"/>
      <c r="V158" s="33"/>
      <c r="W158" s="33"/>
      <c r="X158" s="33"/>
      <c r="Y158" s="33"/>
      <c r="Z158" s="33"/>
      <c r="AA158" s="33"/>
      <c r="AB158" s="33"/>
      <c r="AC158" s="33"/>
    </row>
    <row r="159" ht="384.0" customHeight="1">
      <c r="A159" s="42"/>
      <c r="B159" s="43"/>
      <c r="C159" s="44"/>
      <c r="D159" s="43"/>
      <c r="E159" s="43"/>
      <c r="F159" s="43"/>
      <c r="G159" s="43"/>
      <c r="H159" s="10"/>
      <c r="I159" s="24"/>
      <c r="J159" s="24"/>
      <c r="K159" s="45"/>
      <c r="L159" s="20"/>
      <c r="M159" s="15"/>
      <c r="N159" s="33"/>
      <c r="O159" s="34"/>
      <c r="P159" s="33"/>
      <c r="Q159" s="33"/>
      <c r="R159" s="33"/>
      <c r="S159" s="33"/>
      <c r="T159" s="33"/>
      <c r="U159" s="33"/>
      <c r="V159" s="33"/>
      <c r="W159" s="33"/>
      <c r="X159" s="33"/>
      <c r="Y159" s="33"/>
      <c r="Z159" s="33"/>
      <c r="AA159" s="33"/>
      <c r="AB159" s="33"/>
      <c r="AC159" s="33"/>
    </row>
    <row r="160" ht="384.0" customHeight="1">
      <c r="A160" s="42"/>
      <c r="B160" s="43"/>
      <c r="C160" s="44"/>
      <c r="D160" s="43"/>
      <c r="E160" s="43"/>
      <c r="F160" s="43"/>
      <c r="G160" s="43"/>
      <c r="H160" s="10"/>
      <c r="I160" s="24"/>
      <c r="J160" s="24"/>
      <c r="K160" s="45"/>
      <c r="L160" s="20"/>
      <c r="M160" s="15"/>
      <c r="N160" s="33"/>
      <c r="O160" s="34"/>
      <c r="P160" s="33"/>
      <c r="Q160" s="33"/>
      <c r="R160" s="33"/>
      <c r="S160" s="33"/>
      <c r="T160" s="33"/>
      <c r="U160" s="33"/>
      <c r="V160" s="33"/>
      <c r="W160" s="33"/>
      <c r="X160" s="33"/>
      <c r="Y160" s="33"/>
      <c r="Z160" s="33"/>
      <c r="AA160" s="33"/>
      <c r="AB160" s="33"/>
      <c r="AC160" s="33"/>
    </row>
    <row r="161" ht="384.0" customHeight="1">
      <c r="A161" s="42"/>
      <c r="B161" s="43"/>
      <c r="C161" s="44"/>
      <c r="D161" s="43"/>
      <c r="E161" s="43"/>
      <c r="F161" s="43"/>
      <c r="G161" s="43"/>
      <c r="H161" s="10"/>
      <c r="I161" s="24"/>
      <c r="J161" s="24"/>
      <c r="K161" s="45"/>
      <c r="L161" s="20"/>
      <c r="M161" s="15"/>
      <c r="N161" s="33"/>
      <c r="O161" s="34"/>
      <c r="P161" s="33"/>
      <c r="Q161" s="33"/>
      <c r="R161" s="33"/>
      <c r="S161" s="33"/>
      <c r="T161" s="33"/>
      <c r="U161" s="33"/>
      <c r="V161" s="33"/>
      <c r="W161" s="33"/>
      <c r="X161" s="33"/>
      <c r="Y161" s="33"/>
      <c r="Z161" s="33"/>
      <c r="AA161" s="33"/>
      <c r="AB161" s="33"/>
      <c r="AC161" s="33"/>
    </row>
    <row r="162" ht="384.0" customHeight="1">
      <c r="A162" s="42"/>
      <c r="B162" s="43"/>
      <c r="C162" s="44"/>
      <c r="D162" s="43"/>
      <c r="E162" s="43"/>
      <c r="F162" s="43"/>
      <c r="G162" s="43"/>
      <c r="H162" s="10"/>
      <c r="I162" s="24"/>
      <c r="J162" s="24"/>
      <c r="K162" s="45"/>
      <c r="L162" s="20"/>
      <c r="M162" s="15"/>
      <c r="N162" s="33"/>
      <c r="O162" s="34"/>
      <c r="P162" s="33"/>
      <c r="Q162" s="33"/>
      <c r="R162" s="33"/>
      <c r="S162" s="33"/>
      <c r="T162" s="33"/>
      <c r="U162" s="33"/>
      <c r="V162" s="33"/>
      <c r="W162" s="33"/>
      <c r="X162" s="33"/>
      <c r="Y162" s="33"/>
      <c r="Z162" s="33"/>
      <c r="AA162" s="33"/>
      <c r="AB162" s="33"/>
      <c r="AC162" s="33"/>
    </row>
    <row r="163" ht="384.0" customHeight="1">
      <c r="A163" s="42"/>
      <c r="B163" s="43"/>
      <c r="C163" s="44"/>
      <c r="D163" s="43"/>
      <c r="E163" s="43"/>
      <c r="F163" s="43"/>
      <c r="G163" s="43"/>
      <c r="H163" s="10"/>
      <c r="I163" s="24"/>
      <c r="J163" s="24"/>
      <c r="K163" s="45"/>
      <c r="L163" s="20"/>
      <c r="M163" s="15"/>
      <c r="N163" s="33"/>
      <c r="O163" s="34"/>
      <c r="P163" s="33"/>
      <c r="Q163" s="33"/>
      <c r="R163" s="33"/>
      <c r="S163" s="33"/>
      <c r="T163" s="33"/>
      <c r="U163" s="33"/>
      <c r="V163" s="33"/>
      <c r="W163" s="33"/>
      <c r="X163" s="33"/>
      <c r="Y163" s="33"/>
      <c r="Z163" s="33"/>
      <c r="AA163" s="33"/>
      <c r="AB163" s="33"/>
      <c r="AC163" s="33"/>
    </row>
    <row r="164" ht="384.0" customHeight="1">
      <c r="A164" s="42"/>
      <c r="B164" s="43"/>
      <c r="C164" s="44"/>
      <c r="D164" s="43"/>
      <c r="E164" s="43"/>
      <c r="F164" s="43"/>
      <c r="G164" s="43"/>
      <c r="H164" s="10"/>
      <c r="I164" s="24"/>
      <c r="J164" s="24"/>
      <c r="K164" s="45"/>
      <c r="L164" s="20"/>
      <c r="M164" s="15"/>
      <c r="N164" s="33"/>
      <c r="O164" s="34"/>
      <c r="P164" s="33"/>
      <c r="Q164" s="33"/>
      <c r="R164" s="33"/>
      <c r="S164" s="33"/>
      <c r="T164" s="33"/>
      <c r="U164" s="33"/>
      <c r="V164" s="33"/>
      <c r="W164" s="33"/>
      <c r="X164" s="33"/>
      <c r="Y164" s="33"/>
      <c r="Z164" s="33"/>
      <c r="AA164" s="33"/>
      <c r="AB164" s="33"/>
      <c r="AC164" s="33"/>
    </row>
    <row r="165" ht="384.0" customHeight="1">
      <c r="A165" s="42"/>
      <c r="B165" s="43"/>
      <c r="C165" s="44"/>
      <c r="D165" s="43"/>
      <c r="E165" s="43"/>
      <c r="F165" s="43"/>
      <c r="G165" s="43"/>
      <c r="H165" s="10"/>
      <c r="I165" s="24"/>
      <c r="J165" s="24"/>
      <c r="K165" s="45"/>
      <c r="L165" s="20"/>
      <c r="M165" s="15"/>
      <c r="N165" s="33"/>
      <c r="O165" s="34"/>
      <c r="P165" s="33"/>
      <c r="Q165" s="33"/>
      <c r="R165" s="33"/>
      <c r="S165" s="33"/>
      <c r="T165" s="33"/>
      <c r="U165" s="33"/>
      <c r="V165" s="33"/>
      <c r="W165" s="33"/>
      <c r="X165" s="33"/>
      <c r="Y165" s="33"/>
      <c r="Z165" s="33"/>
      <c r="AA165" s="33"/>
      <c r="AB165" s="33"/>
      <c r="AC165" s="33"/>
    </row>
    <row r="166" ht="384.0" customHeight="1">
      <c r="A166" s="42"/>
      <c r="B166" s="43"/>
      <c r="C166" s="44"/>
      <c r="D166" s="43"/>
      <c r="E166" s="43"/>
      <c r="F166" s="43"/>
      <c r="G166" s="43"/>
      <c r="H166" s="10"/>
      <c r="I166" s="24"/>
      <c r="J166" s="24"/>
      <c r="K166" s="45"/>
      <c r="L166" s="20"/>
      <c r="M166" s="15"/>
      <c r="N166" s="33"/>
      <c r="O166" s="34"/>
      <c r="P166" s="33"/>
      <c r="Q166" s="33"/>
      <c r="R166" s="33"/>
      <c r="S166" s="33"/>
      <c r="T166" s="33"/>
      <c r="U166" s="33"/>
      <c r="V166" s="33"/>
      <c r="W166" s="33"/>
      <c r="X166" s="33"/>
      <c r="Y166" s="33"/>
      <c r="Z166" s="33"/>
      <c r="AA166" s="33"/>
      <c r="AB166" s="33"/>
      <c r="AC166" s="33"/>
    </row>
    <row r="167" ht="384.0" customHeight="1">
      <c r="A167" s="42"/>
      <c r="B167" s="43"/>
      <c r="C167" s="44"/>
      <c r="D167" s="43"/>
      <c r="E167" s="43"/>
      <c r="F167" s="43"/>
      <c r="G167" s="43"/>
      <c r="H167" s="10"/>
      <c r="I167" s="24"/>
      <c r="J167" s="24"/>
      <c r="K167" s="45"/>
      <c r="L167" s="20"/>
      <c r="M167" s="15"/>
      <c r="N167" s="33"/>
      <c r="O167" s="34"/>
      <c r="P167" s="33"/>
      <c r="Q167" s="33"/>
      <c r="R167" s="33"/>
      <c r="S167" s="33"/>
      <c r="T167" s="33"/>
      <c r="U167" s="33"/>
      <c r="V167" s="33"/>
      <c r="W167" s="33"/>
      <c r="X167" s="33"/>
      <c r="Y167" s="33"/>
      <c r="Z167" s="33"/>
      <c r="AA167" s="33"/>
      <c r="AB167" s="33"/>
      <c r="AC167" s="33"/>
    </row>
    <row r="168" ht="384.0" customHeight="1">
      <c r="A168" s="42"/>
      <c r="B168" s="43"/>
      <c r="C168" s="44"/>
      <c r="D168" s="43"/>
      <c r="E168" s="43"/>
      <c r="F168" s="43"/>
      <c r="G168" s="43"/>
      <c r="H168" s="10"/>
      <c r="I168" s="24"/>
      <c r="J168" s="24"/>
      <c r="K168" s="45"/>
      <c r="L168" s="20"/>
      <c r="M168" s="15"/>
      <c r="N168" s="33"/>
      <c r="O168" s="34"/>
      <c r="P168" s="33"/>
      <c r="Q168" s="33"/>
      <c r="R168" s="33"/>
      <c r="S168" s="33"/>
      <c r="T168" s="33"/>
      <c r="U168" s="33"/>
      <c r="V168" s="33"/>
      <c r="W168" s="33"/>
      <c r="X168" s="33"/>
      <c r="Y168" s="33"/>
      <c r="Z168" s="33"/>
      <c r="AA168" s="33"/>
      <c r="AB168" s="33"/>
      <c r="AC168" s="33"/>
    </row>
    <row r="169" ht="384.0" customHeight="1">
      <c r="A169" s="42"/>
      <c r="B169" s="43"/>
      <c r="C169" s="44"/>
      <c r="D169" s="43"/>
      <c r="E169" s="43"/>
      <c r="F169" s="43"/>
      <c r="G169" s="43"/>
      <c r="H169" s="10"/>
      <c r="I169" s="24"/>
      <c r="J169" s="24"/>
      <c r="K169" s="45"/>
      <c r="L169" s="20"/>
      <c r="M169" s="15"/>
      <c r="N169" s="33"/>
      <c r="O169" s="34"/>
      <c r="P169" s="33"/>
      <c r="Q169" s="33"/>
      <c r="R169" s="33"/>
      <c r="S169" s="33"/>
      <c r="T169" s="33"/>
      <c r="U169" s="33"/>
      <c r="V169" s="33"/>
      <c r="W169" s="33"/>
      <c r="X169" s="33"/>
      <c r="Y169" s="33"/>
      <c r="Z169" s="33"/>
      <c r="AA169" s="33"/>
      <c r="AB169" s="33"/>
      <c r="AC169" s="33"/>
    </row>
    <row r="170" ht="384.0" customHeight="1">
      <c r="A170" s="42"/>
      <c r="B170" s="43"/>
      <c r="C170" s="44"/>
      <c r="D170" s="43"/>
      <c r="E170" s="43"/>
      <c r="F170" s="43"/>
      <c r="G170" s="43"/>
      <c r="H170" s="10"/>
      <c r="I170" s="24"/>
      <c r="J170" s="24"/>
      <c r="K170" s="45"/>
      <c r="L170" s="20"/>
      <c r="M170" s="15"/>
      <c r="N170" s="33"/>
      <c r="O170" s="34"/>
      <c r="P170" s="33"/>
      <c r="Q170" s="33"/>
      <c r="R170" s="33"/>
      <c r="S170" s="33"/>
      <c r="T170" s="33"/>
      <c r="U170" s="33"/>
      <c r="V170" s="33"/>
      <c r="W170" s="33"/>
      <c r="X170" s="33"/>
      <c r="Y170" s="33"/>
      <c r="Z170" s="33"/>
      <c r="AA170" s="33"/>
      <c r="AB170" s="33"/>
      <c r="AC170" s="33"/>
    </row>
    <row r="171" ht="384.0" customHeight="1">
      <c r="A171" s="42"/>
      <c r="B171" s="43"/>
      <c r="C171" s="44"/>
      <c r="D171" s="43"/>
      <c r="E171" s="43"/>
      <c r="F171" s="43"/>
      <c r="G171" s="43"/>
      <c r="H171" s="10"/>
      <c r="I171" s="24"/>
      <c r="J171" s="24"/>
      <c r="K171" s="45"/>
      <c r="L171" s="20"/>
      <c r="M171" s="15"/>
      <c r="N171" s="33"/>
      <c r="O171" s="34"/>
      <c r="P171" s="33"/>
      <c r="Q171" s="33"/>
      <c r="R171" s="33"/>
      <c r="S171" s="33"/>
      <c r="T171" s="33"/>
      <c r="U171" s="33"/>
      <c r="V171" s="33"/>
      <c r="W171" s="33"/>
      <c r="X171" s="33"/>
      <c r="Y171" s="33"/>
      <c r="Z171" s="33"/>
      <c r="AA171" s="33"/>
      <c r="AB171" s="33"/>
      <c r="AC171" s="33"/>
    </row>
    <row r="172" ht="384.0" customHeight="1">
      <c r="A172" s="42"/>
      <c r="B172" s="43"/>
      <c r="C172" s="44"/>
      <c r="D172" s="43"/>
      <c r="E172" s="43"/>
      <c r="F172" s="43"/>
      <c r="G172" s="43"/>
      <c r="H172" s="10"/>
      <c r="I172" s="24"/>
      <c r="J172" s="24"/>
      <c r="K172" s="45"/>
      <c r="L172" s="20"/>
      <c r="M172" s="15"/>
      <c r="N172" s="33"/>
      <c r="O172" s="34"/>
      <c r="P172" s="33"/>
      <c r="Q172" s="33"/>
      <c r="R172" s="33"/>
      <c r="S172" s="33"/>
      <c r="T172" s="33"/>
      <c r="U172" s="33"/>
      <c r="V172" s="33"/>
      <c r="W172" s="33"/>
      <c r="X172" s="33"/>
      <c r="Y172" s="33"/>
      <c r="Z172" s="33"/>
      <c r="AA172" s="33"/>
      <c r="AB172" s="33"/>
      <c r="AC172" s="33"/>
    </row>
    <row r="173" ht="384.0" customHeight="1">
      <c r="A173" s="42"/>
      <c r="B173" s="43"/>
      <c r="C173" s="44"/>
      <c r="D173" s="43"/>
      <c r="E173" s="43"/>
      <c r="F173" s="43"/>
      <c r="G173" s="43"/>
      <c r="H173" s="10"/>
      <c r="I173" s="24"/>
      <c r="J173" s="24"/>
      <c r="K173" s="45"/>
      <c r="L173" s="20"/>
      <c r="M173" s="15"/>
      <c r="N173" s="33"/>
      <c r="O173" s="34"/>
      <c r="P173" s="33"/>
      <c r="Q173" s="33"/>
      <c r="R173" s="33"/>
      <c r="S173" s="33"/>
      <c r="T173" s="33"/>
      <c r="U173" s="33"/>
      <c r="V173" s="33"/>
      <c r="W173" s="33"/>
      <c r="X173" s="33"/>
      <c r="Y173" s="33"/>
      <c r="Z173" s="33"/>
      <c r="AA173" s="33"/>
      <c r="AB173" s="33"/>
      <c r="AC173" s="33"/>
    </row>
    <row r="174" ht="384.0" customHeight="1">
      <c r="A174" s="42"/>
      <c r="B174" s="43"/>
      <c r="C174" s="44"/>
      <c r="D174" s="43"/>
      <c r="E174" s="43"/>
      <c r="F174" s="43"/>
      <c r="G174" s="43"/>
      <c r="H174" s="10"/>
      <c r="I174" s="24"/>
      <c r="J174" s="24"/>
      <c r="K174" s="45"/>
      <c r="L174" s="20"/>
      <c r="M174" s="15"/>
      <c r="N174" s="33"/>
      <c r="O174" s="34"/>
      <c r="P174" s="33"/>
      <c r="Q174" s="33"/>
      <c r="R174" s="33"/>
      <c r="S174" s="33"/>
      <c r="T174" s="33"/>
      <c r="U174" s="33"/>
      <c r="V174" s="33"/>
      <c r="W174" s="33"/>
      <c r="X174" s="33"/>
      <c r="Y174" s="33"/>
      <c r="Z174" s="33"/>
      <c r="AA174" s="33"/>
      <c r="AB174" s="33"/>
      <c r="AC174" s="33"/>
    </row>
    <row r="175" ht="384.0" customHeight="1">
      <c r="A175" s="42"/>
      <c r="B175" s="43"/>
      <c r="C175" s="44"/>
      <c r="D175" s="43"/>
      <c r="E175" s="43"/>
      <c r="F175" s="43"/>
      <c r="G175" s="43"/>
      <c r="H175" s="10"/>
      <c r="I175" s="24"/>
      <c r="J175" s="24"/>
      <c r="K175" s="45"/>
      <c r="L175" s="20"/>
      <c r="M175" s="15"/>
      <c r="N175" s="33"/>
      <c r="O175" s="34"/>
      <c r="P175" s="33"/>
      <c r="Q175" s="33"/>
      <c r="R175" s="33"/>
      <c r="S175" s="33"/>
      <c r="T175" s="33"/>
      <c r="U175" s="33"/>
      <c r="V175" s="33"/>
      <c r="W175" s="33"/>
      <c r="X175" s="33"/>
      <c r="Y175" s="33"/>
      <c r="Z175" s="33"/>
      <c r="AA175" s="33"/>
      <c r="AB175" s="33"/>
      <c r="AC175" s="33"/>
    </row>
    <row r="176" ht="384.0" customHeight="1">
      <c r="A176" s="42"/>
      <c r="B176" s="43"/>
      <c r="C176" s="44"/>
      <c r="D176" s="43"/>
      <c r="E176" s="43"/>
      <c r="F176" s="43"/>
      <c r="G176" s="43"/>
      <c r="H176" s="10"/>
      <c r="I176" s="24"/>
      <c r="J176" s="24"/>
      <c r="K176" s="45"/>
      <c r="L176" s="20"/>
      <c r="M176" s="15"/>
      <c r="N176" s="33"/>
      <c r="O176" s="34"/>
      <c r="P176" s="33"/>
      <c r="Q176" s="33"/>
      <c r="R176" s="33"/>
      <c r="S176" s="33"/>
      <c r="T176" s="33"/>
      <c r="U176" s="33"/>
      <c r="V176" s="33"/>
      <c r="W176" s="33"/>
      <c r="X176" s="33"/>
      <c r="Y176" s="33"/>
      <c r="Z176" s="33"/>
      <c r="AA176" s="33"/>
      <c r="AB176" s="33"/>
      <c r="AC176" s="33"/>
    </row>
    <row r="177" ht="384.0" customHeight="1">
      <c r="A177" s="42"/>
      <c r="B177" s="43"/>
      <c r="C177" s="44"/>
      <c r="D177" s="43"/>
      <c r="E177" s="43"/>
      <c r="F177" s="43"/>
      <c r="G177" s="43"/>
      <c r="H177" s="10"/>
      <c r="I177" s="24"/>
      <c r="J177" s="24"/>
      <c r="K177" s="45"/>
      <c r="L177" s="20"/>
      <c r="M177" s="15"/>
      <c r="N177" s="33"/>
      <c r="O177" s="34"/>
      <c r="P177" s="33"/>
      <c r="Q177" s="33"/>
      <c r="R177" s="33"/>
      <c r="S177" s="33"/>
      <c r="T177" s="33"/>
      <c r="U177" s="33"/>
      <c r="V177" s="33"/>
      <c r="W177" s="33"/>
      <c r="X177" s="33"/>
      <c r="Y177" s="33"/>
      <c r="Z177" s="33"/>
      <c r="AA177" s="33"/>
      <c r="AB177" s="33"/>
      <c r="AC177" s="33"/>
    </row>
    <row r="178" ht="384.0" customHeight="1">
      <c r="A178" s="42"/>
      <c r="B178" s="43"/>
      <c r="C178" s="44"/>
      <c r="D178" s="43"/>
      <c r="E178" s="43"/>
      <c r="F178" s="43"/>
      <c r="G178" s="43"/>
      <c r="H178" s="10"/>
      <c r="I178" s="24"/>
      <c r="J178" s="24"/>
      <c r="K178" s="45"/>
      <c r="L178" s="20"/>
      <c r="M178" s="15"/>
      <c r="N178" s="33"/>
      <c r="O178" s="34"/>
      <c r="P178" s="33"/>
      <c r="Q178" s="33"/>
      <c r="R178" s="33"/>
      <c r="S178" s="33"/>
      <c r="T178" s="33"/>
      <c r="U178" s="33"/>
      <c r="V178" s="33"/>
      <c r="W178" s="33"/>
      <c r="X178" s="33"/>
      <c r="Y178" s="33"/>
      <c r="Z178" s="33"/>
      <c r="AA178" s="33"/>
      <c r="AB178" s="33"/>
      <c r="AC178" s="33"/>
    </row>
    <row r="179" ht="384.0" customHeight="1">
      <c r="A179" s="42"/>
      <c r="B179" s="43"/>
      <c r="C179" s="44"/>
      <c r="D179" s="43"/>
      <c r="E179" s="43"/>
      <c r="F179" s="43"/>
      <c r="G179" s="43"/>
      <c r="H179" s="10"/>
      <c r="I179" s="24"/>
      <c r="J179" s="24"/>
      <c r="K179" s="45"/>
      <c r="L179" s="20"/>
      <c r="M179" s="15"/>
      <c r="N179" s="33"/>
      <c r="O179" s="34"/>
      <c r="P179" s="33"/>
      <c r="Q179" s="33"/>
      <c r="R179" s="33"/>
      <c r="S179" s="33"/>
      <c r="T179" s="33"/>
      <c r="U179" s="33"/>
      <c r="V179" s="33"/>
      <c r="W179" s="33"/>
      <c r="X179" s="33"/>
      <c r="Y179" s="33"/>
      <c r="Z179" s="33"/>
      <c r="AA179" s="33"/>
      <c r="AB179" s="33"/>
      <c r="AC179" s="33"/>
    </row>
    <row r="180" ht="384.0" customHeight="1">
      <c r="A180" s="42"/>
      <c r="B180" s="43"/>
      <c r="C180" s="44"/>
      <c r="D180" s="43"/>
      <c r="E180" s="43"/>
      <c r="F180" s="43"/>
      <c r="G180" s="43"/>
      <c r="H180" s="10"/>
      <c r="I180" s="24"/>
      <c r="J180" s="24"/>
      <c r="K180" s="45"/>
      <c r="L180" s="20"/>
      <c r="M180" s="15"/>
      <c r="N180" s="33"/>
      <c r="O180" s="34"/>
      <c r="P180" s="33"/>
      <c r="Q180" s="33"/>
      <c r="R180" s="33"/>
      <c r="S180" s="33"/>
      <c r="T180" s="33"/>
      <c r="U180" s="33"/>
      <c r="V180" s="33"/>
      <c r="W180" s="33"/>
      <c r="X180" s="33"/>
      <c r="Y180" s="33"/>
      <c r="Z180" s="33"/>
      <c r="AA180" s="33"/>
      <c r="AB180" s="33"/>
      <c r="AC180" s="33"/>
    </row>
    <row r="181" ht="384.0" customHeight="1">
      <c r="A181" s="42"/>
      <c r="B181" s="43"/>
      <c r="C181" s="44"/>
      <c r="D181" s="43"/>
      <c r="E181" s="43"/>
      <c r="F181" s="43"/>
      <c r="G181" s="43"/>
      <c r="H181" s="10"/>
      <c r="I181" s="24"/>
      <c r="J181" s="24"/>
      <c r="K181" s="45"/>
      <c r="L181" s="20"/>
      <c r="M181" s="15"/>
      <c r="N181" s="33"/>
      <c r="O181" s="34"/>
      <c r="P181" s="33"/>
      <c r="Q181" s="33"/>
      <c r="R181" s="33"/>
      <c r="S181" s="33"/>
      <c r="T181" s="33"/>
      <c r="U181" s="33"/>
      <c r="V181" s="33"/>
      <c r="W181" s="33"/>
      <c r="X181" s="33"/>
      <c r="Y181" s="33"/>
      <c r="Z181" s="33"/>
      <c r="AA181" s="33"/>
      <c r="AB181" s="33"/>
      <c r="AC181" s="33"/>
    </row>
    <row r="182" ht="384.0" customHeight="1">
      <c r="A182" s="42"/>
      <c r="B182" s="43"/>
      <c r="C182" s="44"/>
      <c r="D182" s="43"/>
      <c r="E182" s="43"/>
      <c r="F182" s="43"/>
      <c r="G182" s="43"/>
      <c r="H182" s="10"/>
      <c r="I182" s="24"/>
      <c r="J182" s="24"/>
      <c r="K182" s="45"/>
      <c r="L182" s="20"/>
      <c r="M182" s="15"/>
      <c r="N182" s="33"/>
      <c r="O182" s="34"/>
      <c r="P182" s="33"/>
      <c r="Q182" s="33"/>
      <c r="R182" s="33"/>
      <c r="S182" s="33"/>
      <c r="T182" s="33"/>
      <c r="U182" s="33"/>
      <c r="V182" s="33"/>
      <c r="W182" s="33"/>
      <c r="X182" s="33"/>
      <c r="Y182" s="33"/>
      <c r="Z182" s="33"/>
      <c r="AA182" s="33"/>
      <c r="AB182" s="33"/>
      <c r="AC182" s="33"/>
    </row>
    <row r="183" ht="384.0" customHeight="1">
      <c r="A183" s="42"/>
      <c r="B183" s="43"/>
      <c r="C183" s="44"/>
      <c r="D183" s="43"/>
      <c r="E183" s="43"/>
      <c r="F183" s="43"/>
      <c r="G183" s="43"/>
      <c r="H183" s="10"/>
      <c r="I183" s="24"/>
      <c r="J183" s="24"/>
      <c r="K183" s="45"/>
      <c r="L183" s="20"/>
      <c r="M183" s="15"/>
      <c r="N183" s="33"/>
      <c r="O183" s="34"/>
      <c r="P183" s="33"/>
      <c r="Q183" s="33"/>
      <c r="R183" s="33"/>
      <c r="S183" s="33"/>
      <c r="T183" s="33"/>
      <c r="U183" s="33"/>
      <c r="V183" s="33"/>
      <c r="W183" s="33"/>
      <c r="X183" s="33"/>
      <c r="Y183" s="33"/>
      <c r="Z183" s="33"/>
      <c r="AA183" s="33"/>
      <c r="AB183" s="33"/>
      <c r="AC183" s="33"/>
    </row>
    <row r="184" ht="384.0" customHeight="1">
      <c r="A184" s="42"/>
      <c r="B184" s="43"/>
      <c r="C184" s="44"/>
      <c r="D184" s="43"/>
      <c r="E184" s="43"/>
      <c r="F184" s="43"/>
      <c r="G184" s="43"/>
      <c r="H184" s="10"/>
      <c r="I184" s="24"/>
      <c r="J184" s="24"/>
      <c r="K184" s="45"/>
      <c r="L184" s="20"/>
      <c r="M184" s="15"/>
      <c r="N184" s="33"/>
      <c r="O184" s="34"/>
      <c r="P184" s="33"/>
      <c r="Q184" s="33"/>
      <c r="R184" s="33"/>
      <c r="S184" s="33"/>
      <c r="T184" s="33"/>
      <c r="U184" s="33"/>
      <c r="V184" s="33"/>
      <c r="W184" s="33"/>
      <c r="X184" s="33"/>
      <c r="Y184" s="33"/>
      <c r="Z184" s="33"/>
      <c r="AA184" s="33"/>
      <c r="AB184" s="33"/>
      <c r="AC184" s="33"/>
    </row>
    <row r="185" ht="384.0" customHeight="1">
      <c r="A185" s="42"/>
      <c r="B185" s="43"/>
      <c r="C185" s="44"/>
      <c r="D185" s="43"/>
      <c r="E185" s="43"/>
      <c r="F185" s="43"/>
      <c r="G185" s="43"/>
      <c r="H185" s="10"/>
      <c r="I185" s="24"/>
      <c r="J185" s="24"/>
      <c r="K185" s="45"/>
      <c r="L185" s="20"/>
      <c r="M185" s="15"/>
      <c r="N185" s="33"/>
      <c r="O185" s="34"/>
      <c r="P185" s="33"/>
      <c r="Q185" s="33"/>
      <c r="R185" s="33"/>
      <c r="S185" s="33"/>
      <c r="T185" s="33"/>
      <c r="U185" s="33"/>
      <c r="V185" s="33"/>
      <c r="W185" s="33"/>
      <c r="X185" s="33"/>
      <c r="Y185" s="33"/>
      <c r="Z185" s="33"/>
      <c r="AA185" s="33"/>
      <c r="AB185" s="33"/>
      <c r="AC185" s="33"/>
    </row>
    <row r="186" ht="384.0" customHeight="1">
      <c r="A186" s="42"/>
      <c r="B186" s="43"/>
      <c r="C186" s="44"/>
      <c r="D186" s="43"/>
      <c r="E186" s="43"/>
      <c r="F186" s="43"/>
      <c r="G186" s="43"/>
      <c r="H186" s="10"/>
      <c r="I186" s="24"/>
      <c r="J186" s="24"/>
      <c r="K186" s="45"/>
      <c r="L186" s="20"/>
      <c r="M186" s="15"/>
      <c r="N186" s="33"/>
      <c r="O186" s="34"/>
      <c r="P186" s="33"/>
      <c r="Q186" s="33"/>
      <c r="R186" s="33"/>
      <c r="S186" s="33"/>
      <c r="T186" s="33"/>
      <c r="U186" s="33"/>
      <c r="V186" s="33"/>
      <c r="W186" s="33"/>
      <c r="X186" s="33"/>
      <c r="Y186" s="33"/>
      <c r="Z186" s="33"/>
      <c r="AA186" s="33"/>
      <c r="AB186" s="33"/>
      <c r="AC186" s="33"/>
    </row>
    <row r="187" ht="384.0" customHeight="1">
      <c r="A187" s="42"/>
      <c r="B187" s="43"/>
      <c r="C187" s="44"/>
      <c r="D187" s="43"/>
      <c r="E187" s="43"/>
      <c r="F187" s="43"/>
      <c r="G187" s="43"/>
      <c r="H187" s="10"/>
      <c r="I187" s="24"/>
      <c r="J187" s="24"/>
      <c r="K187" s="45"/>
      <c r="L187" s="20"/>
      <c r="M187" s="15"/>
      <c r="N187" s="33"/>
      <c r="O187" s="34"/>
      <c r="P187" s="33"/>
      <c r="Q187" s="33"/>
      <c r="R187" s="33"/>
      <c r="S187" s="33"/>
      <c r="T187" s="33"/>
      <c r="U187" s="33"/>
      <c r="V187" s="33"/>
      <c r="W187" s="33"/>
      <c r="X187" s="33"/>
      <c r="Y187" s="33"/>
      <c r="Z187" s="33"/>
      <c r="AA187" s="33"/>
      <c r="AB187" s="33"/>
      <c r="AC187" s="33"/>
    </row>
    <row r="188" ht="384.0" customHeight="1">
      <c r="A188" s="42"/>
      <c r="B188" s="43"/>
      <c r="C188" s="44"/>
      <c r="D188" s="43"/>
      <c r="E188" s="43"/>
      <c r="F188" s="43"/>
      <c r="G188" s="43"/>
      <c r="H188" s="10"/>
      <c r="I188" s="24"/>
      <c r="J188" s="24"/>
      <c r="K188" s="45"/>
      <c r="L188" s="20"/>
      <c r="M188" s="15"/>
      <c r="N188" s="33"/>
      <c r="O188" s="34"/>
      <c r="P188" s="33"/>
      <c r="Q188" s="33"/>
      <c r="R188" s="33"/>
      <c r="S188" s="33"/>
      <c r="T188" s="33"/>
      <c r="U188" s="33"/>
      <c r="V188" s="33"/>
      <c r="W188" s="33"/>
      <c r="X188" s="33"/>
      <c r="Y188" s="33"/>
      <c r="Z188" s="33"/>
      <c r="AA188" s="33"/>
      <c r="AB188" s="33"/>
      <c r="AC188" s="33"/>
    </row>
    <row r="189" ht="384.0" customHeight="1">
      <c r="A189" s="42"/>
      <c r="B189" s="43"/>
      <c r="C189" s="44"/>
      <c r="D189" s="43"/>
      <c r="E189" s="43"/>
      <c r="F189" s="43"/>
      <c r="G189" s="43"/>
      <c r="H189" s="10"/>
      <c r="I189" s="24"/>
      <c r="J189" s="24"/>
      <c r="K189" s="45"/>
      <c r="L189" s="20"/>
      <c r="M189" s="15"/>
      <c r="N189" s="33"/>
      <c r="O189" s="34"/>
      <c r="P189" s="33"/>
      <c r="Q189" s="33"/>
      <c r="R189" s="33"/>
      <c r="S189" s="33"/>
      <c r="T189" s="33"/>
      <c r="U189" s="33"/>
      <c r="V189" s="33"/>
      <c r="W189" s="33"/>
      <c r="X189" s="33"/>
      <c r="Y189" s="33"/>
      <c r="Z189" s="33"/>
      <c r="AA189" s="33"/>
      <c r="AB189" s="33"/>
      <c r="AC189" s="33"/>
    </row>
    <row r="190" ht="384.0" customHeight="1">
      <c r="A190" s="42"/>
      <c r="B190" s="43"/>
      <c r="C190" s="44"/>
      <c r="D190" s="43"/>
      <c r="E190" s="43"/>
      <c r="F190" s="43"/>
      <c r="G190" s="43"/>
      <c r="H190" s="10"/>
      <c r="I190" s="24"/>
      <c r="J190" s="24"/>
      <c r="K190" s="45"/>
      <c r="L190" s="20"/>
      <c r="M190" s="15"/>
      <c r="N190" s="33"/>
      <c r="O190" s="34"/>
      <c r="P190" s="33"/>
      <c r="Q190" s="33"/>
      <c r="R190" s="33"/>
      <c r="S190" s="33"/>
      <c r="T190" s="33"/>
      <c r="U190" s="33"/>
      <c r="V190" s="33"/>
      <c r="W190" s="33"/>
      <c r="X190" s="33"/>
      <c r="Y190" s="33"/>
      <c r="Z190" s="33"/>
      <c r="AA190" s="33"/>
      <c r="AB190" s="33"/>
      <c r="AC190" s="33"/>
    </row>
    <row r="191" ht="384.0" customHeight="1">
      <c r="A191" s="42"/>
      <c r="B191" s="43"/>
      <c r="C191" s="44"/>
      <c r="D191" s="43"/>
      <c r="E191" s="43"/>
      <c r="F191" s="43"/>
      <c r="G191" s="43"/>
      <c r="H191" s="10"/>
      <c r="I191" s="24"/>
      <c r="J191" s="24"/>
      <c r="K191" s="45"/>
      <c r="L191" s="20"/>
      <c r="M191" s="15"/>
      <c r="N191" s="33"/>
      <c r="O191" s="34"/>
      <c r="P191" s="33"/>
      <c r="Q191" s="33"/>
      <c r="R191" s="33"/>
      <c r="S191" s="33"/>
      <c r="T191" s="33"/>
      <c r="U191" s="33"/>
      <c r="V191" s="33"/>
      <c r="W191" s="33"/>
      <c r="X191" s="33"/>
      <c r="Y191" s="33"/>
      <c r="Z191" s="33"/>
      <c r="AA191" s="33"/>
      <c r="AB191" s="33"/>
      <c r="AC191" s="33"/>
    </row>
    <row r="192" ht="384.0" customHeight="1">
      <c r="A192" s="42"/>
      <c r="B192" s="43"/>
      <c r="C192" s="44"/>
      <c r="D192" s="43"/>
      <c r="E192" s="43"/>
      <c r="F192" s="43"/>
      <c r="G192" s="43"/>
      <c r="H192" s="10"/>
      <c r="I192" s="24"/>
      <c r="J192" s="24"/>
      <c r="K192" s="45"/>
      <c r="L192" s="20"/>
      <c r="M192" s="15"/>
      <c r="N192" s="33"/>
      <c r="O192" s="34"/>
      <c r="P192" s="33"/>
      <c r="Q192" s="33"/>
      <c r="R192" s="33"/>
      <c r="S192" s="33"/>
      <c r="T192" s="33"/>
      <c r="U192" s="33"/>
      <c r="V192" s="33"/>
      <c r="W192" s="33"/>
      <c r="X192" s="33"/>
      <c r="Y192" s="33"/>
      <c r="Z192" s="33"/>
      <c r="AA192" s="33"/>
      <c r="AB192" s="33"/>
      <c r="AC192" s="33"/>
    </row>
    <row r="193" ht="384.0" customHeight="1">
      <c r="A193" s="42"/>
      <c r="B193" s="43"/>
      <c r="C193" s="44"/>
      <c r="D193" s="43"/>
      <c r="E193" s="43"/>
      <c r="F193" s="43"/>
      <c r="G193" s="43"/>
      <c r="H193" s="10"/>
      <c r="I193" s="24"/>
      <c r="J193" s="24"/>
      <c r="K193" s="45"/>
      <c r="L193" s="20"/>
      <c r="M193" s="15"/>
      <c r="N193" s="33"/>
      <c r="O193" s="34"/>
      <c r="P193" s="33"/>
      <c r="Q193" s="33"/>
      <c r="R193" s="33"/>
      <c r="S193" s="33"/>
      <c r="T193" s="33"/>
      <c r="U193" s="33"/>
      <c r="V193" s="33"/>
      <c r="W193" s="33"/>
      <c r="X193" s="33"/>
      <c r="Y193" s="33"/>
      <c r="Z193" s="33"/>
      <c r="AA193" s="33"/>
      <c r="AB193" s="33"/>
      <c r="AC193" s="33"/>
    </row>
    <row r="194" ht="384.0" customHeight="1">
      <c r="A194" s="42"/>
      <c r="B194" s="43"/>
      <c r="C194" s="44"/>
      <c r="D194" s="43"/>
      <c r="E194" s="43"/>
      <c r="F194" s="43"/>
      <c r="G194" s="43"/>
      <c r="H194" s="10"/>
      <c r="I194" s="24"/>
      <c r="J194" s="24"/>
      <c r="K194" s="45"/>
      <c r="L194" s="20"/>
      <c r="M194" s="15"/>
      <c r="N194" s="33"/>
      <c r="O194" s="34"/>
      <c r="P194" s="33"/>
      <c r="Q194" s="33"/>
      <c r="R194" s="33"/>
      <c r="S194" s="33"/>
      <c r="T194" s="33"/>
      <c r="U194" s="33"/>
      <c r="V194" s="33"/>
      <c r="W194" s="33"/>
      <c r="X194" s="33"/>
      <c r="Y194" s="33"/>
      <c r="Z194" s="33"/>
      <c r="AA194" s="33"/>
      <c r="AB194" s="33"/>
      <c r="AC194" s="33"/>
    </row>
    <row r="195" ht="384.0" customHeight="1">
      <c r="A195" s="42"/>
      <c r="B195" s="43"/>
      <c r="C195" s="44"/>
      <c r="D195" s="43"/>
      <c r="E195" s="43"/>
      <c r="F195" s="43"/>
      <c r="G195" s="43"/>
      <c r="H195" s="10"/>
      <c r="I195" s="24"/>
      <c r="J195" s="24"/>
      <c r="K195" s="45"/>
      <c r="L195" s="20"/>
      <c r="M195" s="15"/>
      <c r="N195" s="33"/>
      <c r="O195" s="34"/>
      <c r="P195" s="33"/>
      <c r="Q195" s="33"/>
      <c r="R195" s="33"/>
      <c r="S195" s="33"/>
      <c r="T195" s="33"/>
      <c r="U195" s="33"/>
      <c r="V195" s="33"/>
      <c r="W195" s="33"/>
      <c r="X195" s="33"/>
      <c r="Y195" s="33"/>
      <c r="Z195" s="33"/>
      <c r="AA195" s="33"/>
      <c r="AB195" s="33"/>
      <c r="AC195" s="33"/>
    </row>
    <row r="196" ht="384.0" customHeight="1">
      <c r="A196" s="42"/>
      <c r="B196" s="43"/>
      <c r="C196" s="44"/>
      <c r="D196" s="43"/>
      <c r="E196" s="43"/>
      <c r="F196" s="43"/>
      <c r="G196" s="43"/>
      <c r="H196" s="10"/>
      <c r="I196" s="24"/>
      <c r="J196" s="24"/>
      <c r="K196" s="45"/>
      <c r="L196" s="20"/>
      <c r="M196" s="15"/>
      <c r="N196" s="33"/>
      <c r="O196" s="34"/>
      <c r="P196" s="33"/>
      <c r="Q196" s="33"/>
      <c r="R196" s="33"/>
      <c r="S196" s="33"/>
      <c r="T196" s="33"/>
      <c r="U196" s="33"/>
      <c r="V196" s="33"/>
      <c r="W196" s="33"/>
      <c r="X196" s="33"/>
      <c r="Y196" s="33"/>
      <c r="Z196" s="33"/>
      <c r="AA196" s="33"/>
      <c r="AB196" s="33"/>
      <c r="AC196" s="33"/>
    </row>
    <row r="197" ht="384.0" customHeight="1">
      <c r="A197" s="42"/>
      <c r="B197" s="43"/>
      <c r="C197" s="44"/>
      <c r="D197" s="43"/>
      <c r="E197" s="43"/>
      <c r="F197" s="43"/>
      <c r="G197" s="43"/>
      <c r="H197" s="10"/>
      <c r="I197" s="24"/>
      <c r="J197" s="24"/>
      <c r="K197" s="45"/>
      <c r="L197" s="20"/>
      <c r="M197" s="15"/>
      <c r="N197" s="33"/>
      <c r="O197" s="34"/>
      <c r="P197" s="33"/>
      <c r="Q197" s="33"/>
      <c r="R197" s="33"/>
      <c r="S197" s="33"/>
      <c r="T197" s="33"/>
      <c r="U197" s="33"/>
      <c r="V197" s="33"/>
      <c r="W197" s="33"/>
      <c r="X197" s="33"/>
      <c r="Y197" s="33"/>
      <c r="Z197" s="33"/>
      <c r="AA197" s="33"/>
      <c r="AB197" s="33"/>
      <c r="AC197" s="33"/>
    </row>
    <row r="198" ht="384.0" customHeight="1">
      <c r="A198" s="42"/>
      <c r="B198" s="43"/>
      <c r="C198" s="44"/>
      <c r="D198" s="43"/>
      <c r="E198" s="43"/>
      <c r="F198" s="43"/>
      <c r="G198" s="43"/>
      <c r="H198" s="10"/>
      <c r="I198" s="24"/>
      <c r="J198" s="24"/>
      <c r="K198" s="45"/>
      <c r="L198" s="20"/>
      <c r="M198" s="15"/>
      <c r="N198" s="33"/>
      <c r="O198" s="34"/>
      <c r="P198" s="33"/>
      <c r="Q198" s="33"/>
      <c r="R198" s="33"/>
      <c r="S198" s="33"/>
      <c r="T198" s="33"/>
      <c r="U198" s="33"/>
      <c r="V198" s="33"/>
      <c r="W198" s="33"/>
      <c r="X198" s="33"/>
      <c r="Y198" s="33"/>
      <c r="Z198" s="33"/>
      <c r="AA198" s="33"/>
      <c r="AB198" s="33"/>
      <c r="AC198" s="33"/>
    </row>
    <row r="199" ht="384.0" customHeight="1">
      <c r="A199" s="42"/>
      <c r="B199" s="43"/>
      <c r="C199" s="44"/>
      <c r="D199" s="43"/>
      <c r="E199" s="43"/>
      <c r="F199" s="43"/>
      <c r="G199" s="43"/>
      <c r="H199" s="10"/>
      <c r="I199" s="24"/>
      <c r="J199" s="24"/>
      <c r="K199" s="45"/>
      <c r="L199" s="20"/>
      <c r="M199" s="15"/>
      <c r="N199" s="33"/>
      <c r="O199" s="34"/>
      <c r="P199" s="33"/>
      <c r="Q199" s="33"/>
      <c r="R199" s="33"/>
      <c r="S199" s="33"/>
      <c r="T199" s="33"/>
      <c r="U199" s="33"/>
      <c r="V199" s="33"/>
      <c r="W199" s="33"/>
      <c r="X199" s="33"/>
      <c r="Y199" s="33"/>
      <c r="Z199" s="33"/>
      <c r="AA199" s="33"/>
      <c r="AB199" s="33"/>
      <c r="AC199" s="33"/>
    </row>
    <row r="200" ht="384.0" customHeight="1">
      <c r="A200" s="42"/>
      <c r="B200" s="43"/>
      <c r="C200" s="44"/>
      <c r="D200" s="43"/>
      <c r="E200" s="43"/>
      <c r="F200" s="43"/>
      <c r="G200" s="43"/>
      <c r="H200" s="10"/>
      <c r="I200" s="24"/>
      <c r="J200" s="24"/>
      <c r="K200" s="45"/>
      <c r="L200" s="20"/>
      <c r="M200" s="15"/>
      <c r="N200" s="33"/>
      <c r="O200" s="34"/>
      <c r="P200" s="33"/>
      <c r="Q200" s="33"/>
      <c r="R200" s="33"/>
      <c r="S200" s="33"/>
      <c r="T200" s="33"/>
      <c r="U200" s="33"/>
      <c r="V200" s="33"/>
      <c r="W200" s="33"/>
      <c r="X200" s="33"/>
      <c r="Y200" s="33"/>
      <c r="Z200" s="33"/>
      <c r="AA200" s="33"/>
      <c r="AB200" s="33"/>
      <c r="AC200" s="33"/>
    </row>
    <row r="201" ht="384.0" customHeight="1">
      <c r="A201" s="42"/>
      <c r="B201" s="43"/>
      <c r="C201" s="44"/>
      <c r="D201" s="43"/>
      <c r="E201" s="43"/>
      <c r="F201" s="43"/>
      <c r="G201" s="43"/>
      <c r="H201" s="10"/>
      <c r="I201" s="24"/>
      <c r="J201" s="24"/>
      <c r="K201" s="45"/>
      <c r="L201" s="20"/>
      <c r="M201" s="15"/>
      <c r="N201" s="33"/>
      <c r="O201" s="34"/>
      <c r="P201" s="33"/>
      <c r="Q201" s="33"/>
      <c r="R201" s="33"/>
      <c r="S201" s="33"/>
      <c r="T201" s="33"/>
      <c r="U201" s="33"/>
      <c r="V201" s="33"/>
      <c r="W201" s="33"/>
      <c r="X201" s="33"/>
      <c r="Y201" s="33"/>
      <c r="Z201" s="33"/>
      <c r="AA201" s="33"/>
      <c r="AB201" s="33"/>
      <c r="AC201" s="33"/>
    </row>
    <row r="202" ht="384.0" customHeight="1">
      <c r="A202" s="42"/>
      <c r="B202" s="43"/>
      <c r="C202" s="44"/>
      <c r="D202" s="43"/>
      <c r="E202" s="43"/>
      <c r="F202" s="43"/>
      <c r="G202" s="43"/>
      <c r="H202" s="10"/>
      <c r="I202" s="24"/>
      <c r="J202" s="24"/>
      <c r="K202" s="45"/>
      <c r="L202" s="20"/>
      <c r="M202" s="15"/>
      <c r="N202" s="33"/>
      <c r="O202" s="34"/>
      <c r="P202" s="33"/>
      <c r="Q202" s="33"/>
      <c r="R202" s="33"/>
      <c r="S202" s="33"/>
      <c r="T202" s="33"/>
      <c r="U202" s="33"/>
      <c r="V202" s="33"/>
      <c r="W202" s="33"/>
      <c r="X202" s="33"/>
      <c r="Y202" s="33"/>
      <c r="Z202" s="33"/>
      <c r="AA202" s="33"/>
      <c r="AB202" s="33"/>
      <c r="AC202" s="33"/>
    </row>
    <row r="203" ht="384.0" customHeight="1">
      <c r="A203" s="42"/>
      <c r="B203" s="43"/>
      <c r="C203" s="44"/>
      <c r="D203" s="43"/>
      <c r="E203" s="43"/>
      <c r="F203" s="43"/>
      <c r="G203" s="43"/>
      <c r="H203" s="10"/>
      <c r="I203" s="24"/>
      <c r="J203" s="24"/>
      <c r="K203" s="45"/>
      <c r="L203" s="20"/>
      <c r="M203" s="15"/>
      <c r="N203" s="33"/>
      <c r="O203" s="34"/>
      <c r="P203" s="33"/>
      <c r="Q203" s="33"/>
      <c r="R203" s="33"/>
      <c r="S203" s="33"/>
      <c r="T203" s="33"/>
      <c r="U203" s="33"/>
      <c r="V203" s="33"/>
      <c r="W203" s="33"/>
      <c r="X203" s="33"/>
      <c r="Y203" s="33"/>
      <c r="Z203" s="33"/>
      <c r="AA203" s="33"/>
      <c r="AB203" s="33"/>
      <c r="AC203" s="33"/>
    </row>
    <row r="204" ht="384.0" customHeight="1">
      <c r="A204" s="42"/>
      <c r="B204" s="43"/>
      <c r="C204" s="44"/>
      <c r="D204" s="43"/>
      <c r="E204" s="43"/>
      <c r="F204" s="43"/>
      <c r="G204" s="43"/>
      <c r="H204" s="10"/>
      <c r="I204" s="24"/>
      <c r="J204" s="24"/>
      <c r="K204" s="45"/>
      <c r="L204" s="20"/>
      <c r="M204" s="15"/>
      <c r="N204" s="33"/>
      <c r="O204" s="34"/>
      <c r="P204" s="33"/>
      <c r="Q204" s="33"/>
      <c r="R204" s="33"/>
      <c r="S204" s="33"/>
      <c r="T204" s="33"/>
      <c r="U204" s="33"/>
      <c r="V204" s="33"/>
      <c r="W204" s="33"/>
      <c r="X204" s="33"/>
      <c r="Y204" s="33"/>
      <c r="Z204" s="33"/>
      <c r="AA204" s="33"/>
      <c r="AB204" s="33"/>
      <c r="AC204" s="33"/>
    </row>
    <row r="205" ht="384.0" customHeight="1">
      <c r="A205" s="42"/>
      <c r="B205" s="43"/>
      <c r="C205" s="44"/>
      <c r="D205" s="43"/>
      <c r="E205" s="43"/>
      <c r="F205" s="43"/>
      <c r="G205" s="43"/>
      <c r="H205" s="10"/>
      <c r="I205" s="24"/>
      <c r="J205" s="24"/>
      <c r="K205" s="45"/>
      <c r="L205" s="20"/>
      <c r="M205" s="15"/>
      <c r="N205" s="33"/>
      <c r="O205" s="34"/>
      <c r="P205" s="33"/>
      <c r="Q205" s="33"/>
      <c r="R205" s="33"/>
      <c r="S205" s="33"/>
      <c r="T205" s="33"/>
      <c r="U205" s="33"/>
      <c r="V205" s="33"/>
      <c r="W205" s="33"/>
      <c r="X205" s="33"/>
      <c r="Y205" s="33"/>
      <c r="Z205" s="33"/>
      <c r="AA205" s="33"/>
      <c r="AB205" s="33"/>
      <c r="AC205" s="33"/>
    </row>
    <row r="206" ht="384.0" customHeight="1">
      <c r="A206" s="42"/>
      <c r="B206" s="43"/>
      <c r="C206" s="44"/>
      <c r="D206" s="43"/>
      <c r="E206" s="43"/>
      <c r="F206" s="43"/>
      <c r="G206" s="43"/>
      <c r="H206" s="10"/>
      <c r="I206" s="24"/>
      <c r="J206" s="24"/>
      <c r="K206" s="45"/>
      <c r="L206" s="20"/>
      <c r="M206" s="15"/>
      <c r="N206" s="33"/>
      <c r="O206" s="34"/>
      <c r="P206" s="33"/>
      <c r="Q206" s="33"/>
      <c r="R206" s="33"/>
      <c r="S206" s="33"/>
      <c r="T206" s="33"/>
      <c r="U206" s="33"/>
      <c r="V206" s="33"/>
      <c r="W206" s="33"/>
      <c r="X206" s="33"/>
      <c r="Y206" s="33"/>
      <c r="Z206" s="33"/>
      <c r="AA206" s="33"/>
      <c r="AB206" s="33"/>
      <c r="AC206" s="33"/>
    </row>
    <row r="207" ht="384.0" customHeight="1">
      <c r="A207" s="42"/>
      <c r="B207" s="43"/>
      <c r="C207" s="44"/>
      <c r="D207" s="43"/>
      <c r="E207" s="43"/>
      <c r="F207" s="43"/>
      <c r="G207" s="43"/>
      <c r="H207" s="10"/>
      <c r="I207" s="24"/>
      <c r="J207" s="24"/>
      <c r="K207" s="45"/>
      <c r="L207" s="20"/>
      <c r="M207" s="15"/>
      <c r="N207" s="33"/>
      <c r="O207" s="34"/>
      <c r="P207" s="33"/>
      <c r="Q207" s="33"/>
      <c r="R207" s="33"/>
      <c r="S207" s="33"/>
      <c r="T207" s="33"/>
      <c r="U207" s="33"/>
      <c r="V207" s="33"/>
      <c r="W207" s="33"/>
      <c r="X207" s="33"/>
      <c r="Y207" s="33"/>
      <c r="Z207" s="33"/>
      <c r="AA207" s="33"/>
      <c r="AB207" s="33"/>
      <c r="AC207" s="33"/>
    </row>
    <row r="208" ht="384.0" customHeight="1">
      <c r="A208" s="42"/>
      <c r="B208" s="43"/>
      <c r="C208" s="44"/>
      <c r="D208" s="43"/>
      <c r="E208" s="43"/>
      <c r="F208" s="43"/>
      <c r="G208" s="43"/>
      <c r="H208" s="10"/>
      <c r="I208" s="24"/>
      <c r="J208" s="24"/>
      <c r="K208" s="45"/>
      <c r="L208" s="20"/>
      <c r="M208" s="15"/>
      <c r="N208" s="33"/>
      <c r="O208" s="34"/>
      <c r="P208" s="33"/>
      <c r="Q208" s="33"/>
      <c r="R208" s="33"/>
      <c r="S208" s="33"/>
      <c r="T208" s="33"/>
      <c r="U208" s="33"/>
      <c r="V208" s="33"/>
      <c r="W208" s="33"/>
      <c r="X208" s="33"/>
      <c r="Y208" s="33"/>
      <c r="Z208" s="33"/>
      <c r="AA208" s="33"/>
      <c r="AB208" s="33"/>
      <c r="AC208" s="33"/>
    </row>
    <row r="209" ht="384.0" customHeight="1">
      <c r="A209" s="42"/>
      <c r="B209" s="43"/>
      <c r="C209" s="44"/>
      <c r="D209" s="43"/>
      <c r="E209" s="43"/>
      <c r="F209" s="43"/>
      <c r="G209" s="43"/>
      <c r="H209" s="10"/>
      <c r="I209" s="24"/>
      <c r="J209" s="24"/>
      <c r="K209" s="45"/>
      <c r="L209" s="20"/>
      <c r="M209" s="15"/>
      <c r="N209" s="33"/>
      <c r="O209" s="34"/>
      <c r="P209" s="33"/>
      <c r="Q209" s="33"/>
      <c r="R209" s="33"/>
      <c r="S209" s="33"/>
      <c r="T209" s="33"/>
      <c r="U209" s="33"/>
      <c r="V209" s="33"/>
      <c r="W209" s="33"/>
      <c r="X209" s="33"/>
      <c r="Y209" s="33"/>
      <c r="Z209" s="33"/>
      <c r="AA209" s="33"/>
      <c r="AB209" s="33"/>
      <c r="AC209" s="33"/>
    </row>
    <row r="210" ht="384.0" customHeight="1">
      <c r="A210" s="42"/>
      <c r="B210" s="43"/>
      <c r="C210" s="44"/>
      <c r="D210" s="43"/>
      <c r="E210" s="43"/>
      <c r="F210" s="43"/>
      <c r="G210" s="43"/>
      <c r="H210" s="10"/>
      <c r="I210" s="24"/>
      <c r="J210" s="24"/>
      <c r="K210" s="45"/>
      <c r="L210" s="20"/>
      <c r="M210" s="15"/>
      <c r="N210" s="33"/>
      <c r="O210" s="34"/>
      <c r="P210" s="33"/>
      <c r="Q210" s="33"/>
      <c r="R210" s="33"/>
      <c r="S210" s="33"/>
      <c r="T210" s="33"/>
      <c r="U210" s="33"/>
      <c r="V210" s="33"/>
      <c r="W210" s="33"/>
      <c r="X210" s="33"/>
      <c r="Y210" s="33"/>
      <c r="Z210" s="33"/>
      <c r="AA210" s="33"/>
      <c r="AB210" s="33"/>
      <c r="AC210" s="33"/>
    </row>
    <row r="211" ht="384.0" customHeight="1">
      <c r="A211" s="42"/>
      <c r="B211" s="43"/>
      <c r="C211" s="44"/>
      <c r="D211" s="43"/>
      <c r="E211" s="43"/>
      <c r="F211" s="43"/>
      <c r="G211" s="43"/>
      <c r="H211" s="10"/>
      <c r="I211" s="24"/>
      <c r="J211" s="24"/>
      <c r="K211" s="45"/>
      <c r="L211" s="20"/>
      <c r="M211" s="15"/>
      <c r="N211" s="33"/>
      <c r="O211" s="34"/>
      <c r="P211" s="33"/>
      <c r="Q211" s="33"/>
      <c r="R211" s="33"/>
      <c r="S211" s="33"/>
      <c r="T211" s="33"/>
      <c r="U211" s="33"/>
      <c r="V211" s="33"/>
      <c r="W211" s="33"/>
      <c r="X211" s="33"/>
      <c r="Y211" s="33"/>
      <c r="Z211" s="33"/>
      <c r="AA211" s="33"/>
      <c r="AB211" s="33"/>
      <c r="AC211" s="33"/>
    </row>
    <row r="212" ht="384.0" customHeight="1">
      <c r="A212" s="42"/>
      <c r="B212" s="43"/>
      <c r="C212" s="44"/>
      <c r="D212" s="43"/>
      <c r="E212" s="43"/>
      <c r="F212" s="43"/>
      <c r="G212" s="43"/>
      <c r="H212" s="10"/>
      <c r="I212" s="24"/>
      <c r="J212" s="24"/>
      <c r="K212" s="45"/>
      <c r="L212" s="20"/>
      <c r="M212" s="15"/>
      <c r="N212" s="33"/>
      <c r="O212" s="34"/>
      <c r="P212" s="33"/>
      <c r="Q212" s="33"/>
      <c r="R212" s="33"/>
      <c r="S212" s="33"/>
      <c r="T212" s="33"/>
      <c r="U212" s="33"/>
      <c r="V212" s="33"/>
      <c r="W212" s="33"/>
      <c r="X212" s="33"/>
      <c r="Y212" s="33"/>
      <c r="Z212" s="33"/>
      <c r="AA212" s="33"/>
      <c r="AB212" s="33"/>
      <c r="AC212" s="33"/>
    </row>
    <row r="213" ht="384.0" customHeight="1">
      <c r="A213" s="42"/>
      <c r="B213" s="43"/>
      <c r="C213" s="44"/>
      <c r="D213" s="43"/>
      <c r="E213" s="43"/>
      <c r="F213" s="43"/>
      <c r="G213" s="43"/>
      <c r="H213" s="10"/>
      <c r="I213" s="24"/>
      <c r="J213" s="24"/>
      <c r="K213" s="45"/>
      <c r="L213" s="20"/>
      <c r="M213" s="15"/>
      <c r="N213" s="33"/>
      <c r="O213" s="34"/>
      <c r="P213" s="33"/>
      <c r="Q213" s="33"/>
      <c r="R213" s="33"/>
      <c r="S213" s="33"/>
      <c r="T213" s="33"/>
      <c r="U213" s="33"/>
      <c r="V213" s="33"/>
      <c r="W213" s="33"/>
      <c r="X213" s="33"/>
      <c r="Y213" s="33"/>
      <c r="Z213" s="33"/>
      <c r="AA213" s="33"/>
      <c r="AB213" s="33"/>
      <c r="AC213" s="33"/>
    </row>
    <row r="214" ht="384.0" customHeight="1">
      <c r="A214" s="42"/>
      <c r="B214" s="43"/>
      <c r="C214" s="44"/>
      <c r="D214" s="43"/>
      <c r="E214" s="43"/>
      <c r="F214" s="43"/>
      <c r="G214" s="43"/>
      <c r="H214" s="10"/>
      <c r="I214" s="24"/>
      <c r="J214" s="24"/>
      <c r="K214" s="45"/>
      <c r="L214" s="20"/>
      <c r="M214" s="15"/>
      <c r="N214" s="33"/>
      <c r="O214" s="34"/>
      <c r="P214" s="33"/>
      <c r="Q214" s="33"/>
      <c r="R214" s="33"/>
      <c r="S214" s="33"/>
      <c r="T214" s="33"/>
      <c r="U214" s="33"/>
      <c r="V214" s="33"/>
      <c r="W214" s="33"/>
      <c r="X214" s="33"/>
      <c r="Y214" s="33"/>
      <c r="Z214" s="33"/>
      <c r="AA214" s="33"/>
      <c r="AB214" s="33"/>
      <c r="AC214" s="33"/>
    </row>
    <row r="215" ht="384.0" customHeight="1">
      <c r="A215" s="42"/>
      <c r="B215" s="43"/>
      <c r="C215" s="44"/>
      <c r="D215" s="43"/>
      <c r="E215" s="43"/>
      <c r="F215" s="43"/>
      <c r="G215" s="43"/>
      <c r="H215" s="10"/>
      <c r="I215" s="24"/>
      <c r="J215" s="24"/>
      <c r="K215" s="45"/>
      <c r="L215" s="20"/>
      <c r="M215" s="15"/>
      <c r="N215" s="33"/>
      <c r="O215" s="34"/>
      <c r="P215" s="33"/>
      <c r="Q215" s="33"/>
      <c r="R215" s="33"/>
      <c r="S215" s="33"/>
      <c r="T215" s="33"/>
      <c r="U215" s="33"/>
      <c r="V215" s="33"/>
      <c r="W215" s="33"/>
      <c r="X215" s="33"/>
      <c r="Y215" s="33"/>
      <c r="Z215" s="33"/>
      <c r="AA215" s="33"/>
      <c r="AB215" s="33"/>
      <c r="AC215" s="33"/>
    </row>
    <row r="216" ht="384.0" customHeight="1">
      <c r="A216" s="42"/>
      <c r="B216" s="43"/>
      <c r="C216" s="44"/>
      <c r="D216" s="43"/>
      <c r="E216" s="43"/>
      <c r="F216" s="43"/>
      <c r="G216" s="43"/>
      <c r="H216" s="10"/>
      <c r="I216" s="24"/>
      <c r="J216" s="24"/>
      <c r="K216" s="45"/>
      <c r="L216" s="20"/>
      <c r="M216" s="15"/>
      <c r="N216" s="33"/>
      <c r="O216" s="34"/>
      <c r="P216" s="33"/>
      <c r="Q216" s="33"/>
      <c r="R216" s="33"/>
      <c r="S216" s="33"/>
      <c r="T216" s="33"/>
      <c r="U216" s="33"/>
      <c r="V216" s="33"/>
      <c r="W216" s="33"/>
      <c r="X216" s="33"/>
      <c r="Y216" s="33"/>
      <c r="Z216" s="33"/>
      <c r="AA216" s="33"/>
      <c r="AB216" s="33"/>
      <c r="AC216" s="33"/>
    </row>
    <row r="217" ht="384.0" customHeight="1">
      <c r="A217" s="42"/>
      <c r="B217" s="43"/>
      <c r="C217" s="44"/>
      <c r="D217" s="43"/>
      <c r="E217" s="43"/>
      <c r="F217" s="43"/>
      <c r="G217" s="43"/>
      <c r="H217" s="10"/>
      <c r="I217" s="24"/>
      <c r="J217" s="24"/>
      <c r="K217" s="45"/>
      <c r="L217" s="20"/>
      <c r="M217" s="15"/>
      <c r="N217" s="33"/>
      <c r="O217" s="34"/>
      <c r="P217" s="33"/>
      <c r="Q217" s="33"/>
      <c r="R217" s="33"/>
      <c r="S217" s="33"/>
      <c r="T217" s="33"/>
      <c r="U217" s="33"/>
      <c r="V217" s="33"/>
      <c r="W217" s="33"/>
      <c r="X217" s="33"/>
      <c r="Y217" s="33"/>
      <c r="Z217" s="33"/>
      <c r="AA217" s="33"/>
      <c r="AB217" s="33"/>
      <c r="AC217" s="33"/>
    </row>
    <row r="218" ht="384.0" customHeight="1">
      <c r="A218" s="42"/>
      <c r="B218" s="43"/>
      <c r="C218" s="44"/>
      <c r="D218" s="43"/>
      <c r="E218" s="43"/>
      <c r="F218" s="43"/>
      <c r="G218" s="43"/>
      <c r="H218" s="10"/>
      <c r="I218" s="24"/>
      <c r="J218" s="24"/>
      <c r="K218" s="45"/>
      <c r="L218" s="20"/>
      <c r="M218" s="15"/>
      <c r="N218" s="33"/>
      <c r="O218" s="34"/>
      <c r="P218" s="33"/>
      <c r="Q218" s="33"/>
      <c r="R218" s="33"/>
      <c r="S218" s="33"/>
      <c r="T218" s="33"/>
      <c r="U218" s="33"/>
      <c r="V218" s="33"/>
      <c r="W218" s="33"/>
      <c r="X218" s="33"/>
      <c r="Y218" s="33"/>
      <c r="Z218" s="33"/>
      <c r="AA218" s="33"/>
      <c r="AB218" s="33"/>
      <c r="AC218" s="33"/>
    </row>
    <row r="219" ht="384.0" customHeight="1">
      <c r="A219" s="42"/>
      <c r="B219" s="43"/>
      <c r="C219" s="44"/>
      <c r="D219" s="43"/>
      <c r="E219" s="43"/>
      <c r="F219" s="43"/>
      <c r="G219" s="43"/>
      <c r="H219" s="10"/>
      <c r="I219" s="24"/>
      <c r="J219" s="24"/>
      <c r="K219" s="45"/>
      <c r="L219" s="20"/>
      <c r="M219" s="15"/>
      <c r="N219" s="33"/>
      <c r="O219" s="34"/>
      <c r="P219" s="33"/>
      <c r="Q219" s="33"/>
      <c r="R219" s="33"/>
      <c r="S219" s="33"/>
      <c r="T219" s="33"/>
      <c r="U219" s="33"/>
      <c r="V219" s="33"/>
      <c r="W219" s="33"/>
      <c r="X219" s="33"/>
      <c r="Y219" s="33"/>
      <c r="Z219" s="33"/>
      <c r="AA219" s="33"/>
      <c r="AB219" s="33"/>
      <c r="AC219" s="33"/>
    </row>
    <row r="220" ht="384.0" customHeight="1">
      <c r="A220" s="42"/>
      <c r="B220" s="43"/>
      <c r="C220" s="44"/>
      <c r="D220" s="43"/>
      <c r="E220" s="43"/>
      <c r="F220" s="43"/>
      <c r="G220" s="43"/>
      <c r="H220" s="10"/>
      <c r="I220" s="24"/>
      <c r="J220" s="24"/>
      <c r="K220" s="45"/>
      <c r="L220" s="20"/>
      <c r="M220" s="15"/>
      <c r="N220" s="33"/>
      <c r="O220" s="34"/>
      <c r="P220" s="33"/>
      <c r="Q220" s="33"/>
      <c r="R220" s="33"/>
      <c r="S220" s="33"/>
      <c r="T220" s="33"/>
      <c r="U220" s="33"/>
      <c r="V220" s="33"/>
      <c r="W220" s="33"/>
      <c r="X220" s="33"/>
      <c r="Y220" s="33"/>
      <c r="Z220" s="33"/>
      <c r="AA220" s="33"/>
      <c r="AB220" s="33"/>
      <c r="AC220" s="33"/>
    </row>
    <row r="221" ht="384.0" customHeight="1">
      <c r="A221" s="42"/>
      <c r="B221" s="43"/>
      <c r="C221" s="44"/>
      <c r="D221" s="43"/>
      <c r="E221" s="43"/>
      <c r="F221" s="43"/>
      <c r="G221" s="43"/>
      <c r="H221" s="10"/>
      <c r="I221" s="24"/>
      <c r="J221" s="24"/>
      <c r="K221" s="45"/>
      <c r="L221" s="20"/>
      <c r="M221" s="15"/>
      <c r="N221" s="33"/>
      <c r="O221" s="34"/>
      <c r="P221" s="33"/>
      <c r="Q221" s="33"/>
      <c r="R221" s="33"/>
      <c r="S221" s="33"/>
      <c r="T221" s="33"/>
      <c r="U221" s="33"/>
      <c r="V221" s="33"/>
      <c r="W221" s="33"/>
      <c r="X221" s="33"/>
      <c r="Y221" s="33"/>
      <c r="Z221" s="33"/>
      <c r="AA221" s="33"/>
      <c r="AB221" s="33"/>
      <c r="AC221" s="33"/>
    </row>
    <row r="222" ht="384.0" customHeight="1">
      <c r="A222" s="42"/>
      <c r="B222" s="43"/>
      <c r="C222" s="44"/>
      <c r="D222" s="43"/>
      <c r="E222" s="43"/>
      <c r="F222" s="43"/>
      <c r="G222" s="43"/>
      <c r="H222" s="10"/>
      <c r="I222" s="24"/>
      <c r="J222" s="24"/>
      <c r="K222" s="45"/>
      <c r="L222" s="20"/>
      <c r="M222" s="15"/>
      <c r="N222" s="33"/>
      <c r="O222" s="34"/>
      <c r="P222" s="33"/>
      <c r="Q222" s="33"/>
      <c r="R222" s="33"/>
      <c r="S222" s="33"/>
      <c r="T222" s="33"/>
      <c r="U222" s="33"/>
      <c r="V222" s="33"/>
      <c r="W222" s="33"/>
      <c r="X222" s="33"/>
      <c r="Y222" s="33"/>
      <c r="Z222" s="33"/>
      <c r="AA222" s="33"/>
      <c r="AB222" s="33"/>
      <c r="AC222" s="33"/>
    </row>
    <row r="223" ht="384.0" customHeight="1">
      <c r="A223" s="42"/>
      <c r="B223" s="43"/>
      <c r="C223" s="44"/>
      <c r="D223" s="43"/>
      <c r="E223" s="43"/>
      <c r="F223" s="43"/>
      <c r="G223" s="43"/>
      <c r="H223" s="10"/>
      <c r="I223" s="24"/>
      <c r="J223" s="24"/>
      <c r="K223" s="45"/>
      <c r="L223" s="20"/>
      <c r="M223" s="15"/>
      <c r="N223" s="33"/>
      <c r="O223" s="34"/>
      <c r="P223" s="33"/>
      <c r="Q223" s="33"/>
      <c r="R223" s="33"/>
      <c r="S223" s="33"/>
      <c r="T223" s="33"/>
      <c r="U223" s="33"/>
      <c r="V223" s="33"/>
      <c r="W223" s="33"/>
      <c r="X223" s="33"/>
      <c r="Y223" s="33"/>
      <c r="Z223" s="33"/>
      <c r="AA223" s="33"/>
      <c r="AB223" s="33"/>
      <c r="AC223" s="33"/>
    </row>
    <row r="224" ht="384.0" customHeight="1">
      <c r="A224" s="42"/>
      <c r="B224" s="43"/>
      <c r="C224" s="44"/>
      <c r="D224" s="43"/>
      <c r="E224" s="43"/>
      <c r="F224" s="43"/>
      <c r="G224" s="43"/>
      <c r="H224" s="10"/>
      <c r="I224" s="24"/>
      <c r="J224" s="24"/>
      <c r="K224" s="45"/>
      <c r="L224" s="20"/>
      <c r="M224" s="15"/>
      <c r="N224" s="33"/>
      <c r="O224" s="34"/>
      <c r="P224" s="33"/>
      <c r="Q224" s="33"/>
      <c r="R224" s="33"/>
      <c r="S224" s="33"/>
      <c r="T224" s="33"/>
      <c r="U224" s="33"/>
      <c r="V224" s="33"/>
      <c r="W224" s="33"/>
      <c r="X224" s="33"/>
      <c r="Y224" s="33"/>
      <c r="Z224" s="33"/>
      <c r="AA224" s="33"/>
      <c r="AB224" s="33"/>
      <c r="AC224" s="33"/>
    </row>
    <row r="225" ht="384.0" customHeight="1">
      <c r="A225" s="42"/>
      <c r="B225" s="43"/>
      <c r="C225" s="44"/>
      <c r="D225" s="43"/>
      <c r="E225" s="43"/>
      <c r="F225" s="43"/>
      <c r="G225" s="43"/>
      <c r="H225" s="10"/>
      <c r="I225" s="24"/>
      <c r="J225" s="24"/>
      <c r="K225" s="45"/>
      <c r="L225" s="20"/>
      <c r="M225" s="15"/>
      <c r="N225" s="33"/>
      <c r="O225" s="34"/>
      <c r="P225" s="33"/>
      <c r="Q225" s="33"/>
      <c r="R225" s="33"/>
      <c r="S225" s="33"/>
      <c r="T225" s="33"/>
      <c r="U225" s="33"/>
      <c r="V225" s="33"/>
      <c r="W225" s="33"/>
      <c r="X225" s="33"/>
      <c r="Y225" s="33"/>
      <c r="Z225" s="33"/>
      <c r="AA225" s="33"/>
      <c r="AB225" s="33"/>
      <c r="AC225" s="33"/>
    </row>
    <row r="226" ht="384.0" customHeight="1">
      <c r="A226" s="42"/>
      <c r="B226" s="43"/>
      <c r="C226" s="44"/>
      <c r="D226" s="43"/>
      <c r="E226" s="43"/>
      <c r="F226" s="43"/>
      <c r="G226" s="43"/>
      <c r="H226" s="10"/>
      <c r="I226" s="24"/>
      <c r="J226" s="24"/>
      <c r="K226" s="45"/>
      <c r="L226" s="20"/>
      <c r="M226" s="15"/>
      <c r="N226" s="33"/>
      <c r="O226" s="34"/>
      <c r="P226" s="33"/>
      <c r="Q226" s="33"/>
      <c r="R226" s="33"/>
      <c r="S226" s="33"/>
      <c r="T226" s="33"/>
      <c r="U226" s="33"/>
      <c r="V226" s="33"/>
      <c r="W226" s="33"/>
      <c r="X226" s="33"/>
      <c r="Y226" s="33"/>
      <c r="Z226" s="33"/>
      <c r="AA226" s="33"/>
      <c r="AB226" s="33"/>
      <c r="AC226" s="33"/>
    </row>
    <row r="227" ht="384.0" customHeight="1">
      <c r="A227" s="42"/>
      <c r="B227" s="43"/>
      <c r="C227" s="44"/>
      <c r="D227" s="43"/>
      <c r="E227" s="43"/>
      <c r="F227" s="43"/>
      <c r="G227" s="43"/>
      <c r="H227" s="10"/>
      <c r="I227" s="24"/>
      <c r="J227" s="24"/>
      <c r="K227" s="45"/>
      <c r="L227" s="20"/>
      <c r="M227" s="15"/>
      <c r="N227" s="33"/>
      <c r="O227" s="34"/>
      <c r="P227" s="33"/>
      <c r="Q227" s="33"/>
      <c r="R227" s="33"/>
      <c r="S227" s="33"/>
      <c r="T227" s="33"/>
      <c r="U227" s="33"/>
      <c r="V227" s="33"/>
      <c r="W227" s="33"/>
      <c r="X227" s="33"/>
      <c r="Y227" s="33"/>
      <c r="Z227" s="33"/>
      <c r="AA227" s="33"/>
      <c r="AB227" s="33"/>
      <c r="AC227" s="33"/>
    </row>
    <row r="228" ht="384.0" customHeight="1">
      <c r="A228" s="42"/>
      <c r="B228" s="43"/>
      <c r="C228" s="44"/>
      <c r="D228" s="43"/>
      <c r="E228" s="43"/>
      <c r="F228" s="43"/>
      <c r="G228" s="43"/>
      <c r="H228" s="10"/>
      <c r="I228" s="24"/>
      <c r="J228" s="24"/>
      <c r="K228" s="45"/>
      <c r="L228" s="20"/>
      <c r="M228" s="15"/>
      <c r="N228" s="33"/>
      <c r="O228" s="34"/>
      <c r="P228" s="33"/>
      <c r="Q228" s="33"/>
      <c r="R228" s="33"/>
      <c r="S228" s="33"/>
      <c r="T228" s="33"/>
      <c r="U228" s="33"/>
      <c r="V228" s="33"/>
      <c r="W228" s="33"/>
      <c r="X228" s="33"/>
      <c r="Y228" s="33"/>
      <c r="Z228" s="33"/>
      <c r="AA228" s="33"/>
      <c r="AB228" s="33"/>
      <c r="AC228" s="33"/>
    </row>
    <row r="229" ht="384.0" customHeight="1">
      <c r="A229" s="42"/>
      <c r="B229" s="43"/>
      <c r="C229" s="44"/>
      <c r="D229" s="43"/>
      <c r="E229" s="43"/>
      <c r="F229" s="43"/>
      <c r="G229" s="43"/>
      <c r="H229" s="10"/>
      <c r="I229" s="24"/>
      <c r="J229" s="24"/>
      <c r="K229" s="45"/>
      <c r="L229" s="20"/>
      <c r="M229" s="15"/>
      <c r="N229" s="33"/>
      <c r="O229" s="34"/>
      <c r="P229" s="33"/>
      <c r="Q229" s="33"/>
      <c r="R229" s="33"/>
      <c r="S229" s="33"/>
      <c r="T229" s="33"/>
      <c r="U229" s="33"/>
      <c r="V229" s="33"/>
      <c r="W229" s="33"/>
      <c r="X229" s="33"/>
      <c r="Y229" s="33"/>
      <c r="Z229" s="33"/>
      <c r="AA229" s="33"/>
      <c r="AB229" s="33"/>
      <c r="AC229" s="33"/>
    </row>
    <row r="230" ht="384.0" customHeight="1">
      <c r="A230" s="42"/>
      <c r="B230" s="43"/>
      <c r="C230" s="44"/>
      <c r="D230" s="43"/>
      <c r="E230" s="43"/>
      <c r="F230" s="43"/>
      <c r="G230" s="43"/>
      <c r="H230" s="10"/>
      <c r="I230" s="24"/>
      <c r="J230" s="24"/>
      <c r="K230" s="45"/>
      <c r="L230" s="20"/>
      <c r="M230" s="15"/>
      <c r="N230" s="33"/>
      <c r="O230" s="34"/>
      <c r="P230" s="33"/>
      <c r="Q230" s="33"/>
      <c r="R230" s="33"/>
      <c r="S230" s="33"/>
      <c r="T230" s="33"/>
      <c r="U230" s="33"/>
      <c r="V230" s="33"/>
      <c r="W230" s="33"/>
      <c r="X230" s="33"/>
      <c r="Y230" s="33"/>
      <c r="Z230" s="33"/>
      <c r="AA230" s="33"/>
      <c r="AB230" s="33"/>
      <c r="AC230" s="33"/>
    </row>
    <row r="231" ht="384.0" customHeight="1">
      <c r="A231" s="42"/>
      <c r="B231" s="43"/>
      <c r="C231" s="44"/>
      <c r="D231" s="43"/>
      <c r="E231" s="43"/>
      <c r="F231" s="43"/>
      <c r="G231" s="43"/>
      <c r="H231" s="10"/>
      <c r="I231" s="24"/>
      <c r="J231" s="24"/>
      <c r="K231" s="45"/>
      <c r="L231" s="20"/>
      <c r="M231" s="15"/>
      <c r="N231" s="33"/>
      <c r="O231" s="34"/>
      <c r="P231" s="33"/>
      <c r="Q231" s="33"/>
      <c r="R231" s="33"/>
      <c r="S231" s="33"/>
      <c r="T231" s="33"/>
      <c r="U231" s="33"/>
      <c r="V231" s="33"/>
      <c r="W231" s="33"/>
      <c r="X231" s="33"/>
      <c r="Y231" s="33"/>
      <c r="Z231" s="33"/>
      <c r="AA231" s="33"/>
      <c r="AB231" s="33"/>
      <c r="AC231" s="33"/>
    </row>
    <row r="232" ht="384.0" customHeight="1">
      <c r="A232" s="42"/>
      <c r="B232" s="43"/>
      <c r="C232" s="44"/>
      <c r="D232" s="43"/>
      <c r="E232" s="43"/>
      <c r="F232" s="43"/>
      <c r="G232" s="43"/>
      <c r="H232" s="10"/>
      <c r="I232" s="24"/>
      <c r="J232" s="24"/>
      <c r="K232" s="45"/>
      <c r="L232" s="20"/>
      <c r="M232" s="15"/>
      <c r="N232" s="33"/>
      <c r="O232" s="34"/>
      <c r="P232" s="33"/>
      <c r="Q232" s="33"/>
      <c r="R232" s="33"/>
      <c r="S232" s="33"/>
      <c r="T232" s="33"/>
      <c r="U232" s="33"/>
      <c r="V232" s="33"/>
      <c r="W232" s="33"/>
      <c r="X232" s="33"/>
      <c r="Y232" s="33"/>
      <c r="Z232" s="33"/>
      <c r="AA232" s="33"/>
      <c r="AB232" s="33"/>
      <c r="AC232" s="33"/>
    </row>
    <row r="233" ht="384.0" customHeight="1">
      <c r="A233" s="42"/>
      <c r="B233" s="43"/>
      <c r="C233" s="44"/>
      <c r="D233" s="43"/>
      <c r="E233" s="43"/>
      <c r="F233" s="43"/>
      <c r="G233" s="43"/>
      <c r="H233" s="10"/>
      <c r="I233" s="24"/>
      <c r="J233" s="24"/>
      <c r="K233" s="45"/>
      <c r="L233" s="20"/>
      <c r="M233" s="15"/>
      <c r="N233" s="33"/>
      <c r="O233" s="34"/>
      <c r="P233" s="33"/>
      <c r="Q233" s="33"/>
      <c r="R233" s="33"/>
      <c r="S233" s="33"/>
      <c r="T233" s="33"/>
      <c r="U233" s="33"/>
      <c r="V233" s="33"/>
      <c r="W233" s="33"/>
      <c r="X233" s="33"/>
      <c r="Y233" s="33"/>
      <c r="Z233" s="33"/>
      <c r="AA233" s="33"/>
      <c r="AB233" s="33"/>
      <c r="AC233" s="33"/>
    </row>
    <row r="234" ht="384.0" customHeight="1">
      <c r="A234" s="42"/>
      <c r="B234" s="43"/>
      <c r="C234" s="44"/>
      <c r="D234" s="43"/>
      <c r="E234" s="43"/>
      <c r="F234" s="43"/>
      <c r="G234" s="43"/>
      <c r="H234" s="10"/>
      <c r="I234" s="24"/>
      <c r="J234" s="24"/>
      <c r="K234" s="45"/>
      <c r="L234" s="20"/>
      <c r="M234" s="15"/>
      <c r="N234" s="33"/>
      <c r="O234" s="34"/>
      <c r="P234" s="33"/>
      <c r="Q234" s="33"/>
      <c r="R234" s="33"/>
      <c r="S234" s="33"/>
      <c r="T234" s="33"/>
      <c r="U234" s="33"/>
      <c r="V234" s="33"/>
      <c r="W234" s="33"/>
      <c r="X234" s="33"/>
      <c r="Y234" s="33"/>
      <c r="Z234" s="33"/>
      <c r="AA234" s="33"/>
      <c r="AB234" s="33"/>
      <c r="AC234" s="33"/>
    </row>
    <row r="235" ht="384.0" customHeight="1">
      <c r="A235" s="42"/>
      <c r="B235" s="43"/>
      <c r="C235" s="44"/>
      <c r="D235" s="43"/>
      <c r="E235" s="43"/>
      <c r="F235" s="43"/>
      <c r="G235" s="43"/>
      <c r="H235" s="10"/>
      <c r="I235" s="24"/>
      <c r="J235" s="24"/>
      <c r="K235" s="45"/>
      <c r="L235" s="20"/>
      <c r="M235" s="15"/>
      <c r="N235" s="33"/>
      <c r="O235" s="34"/>
      <c r="P235" s="33"/>
      <c r="Q235" s="33"/>
      <c r="R235" s="33"/>
      <c r="S235" s="33"/>
      <c r="T235" s="33"/>
      <c r="U235" s="33"/>
      <c r="V235" s="33"/>
      <c r="W235" s="33"/>
      <c r="X235" s="33"/>
      <c r="Y235" s="33"/>
      <c r="Z235" s="33"/>
      <c r="AA235" s="33"/>
      <c r="AB235" s="33"/>
      <c r="AC235" s="33"/>
    </row>
    <row r="236" ht="384.0" customHeight="1">
      <c r="A236" s="42"/>
      <c r="B236" s="43"/>
      <c r="C236" s="44"/>
      <c r="D236" s="43"/>
      <c r="E236" s="43"/>
      <c r="F236" s="43"/>
      <c r="G236" s="43"/>
      <c r="H236" s="10"/>
      <c r="I236" s="24"/>
      <c r="J236" s="24"/>
      <c r="K236" s="45"/>
      <c r="L236" s="20"/>
      <c r="M236" s="15"/>
      <c r="N236" s="33"/>
      <c r="O236" s="34"/>
      <c r="P236" s="33"/>
      <c r="Q236" s="33"/>
      <c r="R236" s="33"/>
      <c r="S236" s="33"/>
      <c r="T236" s="33"/>
      <c r="U236" s="33"/>
      <c r="V236" s="33"/>
      <c r="W236" s="33"/>
      <c r="X236" s="33"/>
      <c r="Y236" s="33"/>
      <c r="Z236" s="33"/>
      <c r="AA236" s="33"/>
      <c r="AB236" s="33"/>
      <c r="AC236" s="33"/>
    </row>
    <row r="237" ht="384.0" customHeight="1">
      <c r="A237" s="42"/>
      <c r="B237" s="43"/>
      <c r="C237" s="44"/>
      <c r="D237" s="43"/>
      <c r="E237" s="43"/>
      <c r="F237" s="43"/>
      <c r="G237" s="43"/>
      <c r="H237" s="10"/>
      <c r="I237" s="24"/>
      <c r="J237" s="24"/>
      <c r="K237" s="45"/>
      <c r="L237" s="20"/>
      <c r="M237" s="15"/>
      <c r="N237" s="33"/>
      <c r="O237" s="34"/>
      <c r="P237" s="33"/>
      <c r="Q237" s="33"/>
      <c r="R237" s="33"/>
      <c r="S237" s="33"/>
      <c r="T237" s="33"/>
      <c r="U237" s="33"/>
      <c r="V237" s="33"/>
      <c r="W237" s="33"/>
      <c r="X237" s="33"/>
      <c r="Y237" s="33"/>
      <c r="Z237" s="33"/>
      <c r="AA237" s="33"/>
      <c r="AB237" s="33"/>
      <c r="AC237" s="33"/>
    </row>
    <row r="238" ht="384.0" customHeight="1">
      <c r="A238" s="42"/>
      <c r="B238" s="43"/>
      <c r="C238" s="44"/>
      <c r="D238" s="43"/>
      <c r="E238" s="43"/>
      <c r="F238" s="43"/>
      <c r="G238" s="43"/>
      <c r="H238" s="10"/>
      <c r="I238" s="24"/>
      <c r="J238" s="24"/>
      <c r="K238" s="45"/>
      <c r="L238" s="20"/>
      <c r="M238" s="15"/>
      <c r="N238" s="33"/>
      <c r="O238" s="34"/>
      <c r="P238" s="33"/>
      <c r="Q238" s="33"/>
      <c r="R238" s="33"/>
      <c r="S238" s="33"/>
      <c r="T238" s="33"/>
      <c r="U238" s="33"/>
      <c r="V238" s="33"/>
      <c r="W238" s="33"/>
      <c r="X238" s="33"/>
      <c r="Y238" s="33"/>
      <c r="Z238" s="33"/>
      <c r="AA238" s="33"/>
      <c r="AB238" s="33"/>
      <c r="AC238" s="33"/>
    </row>
    <row r="239" ht="384.0" customHeight="1">
      <c r="A239" s="42"/>
      <c r="B239" s="43"/>
      <c r="C239" s="44"/>
      <c r="D239" s="43"/>
      <c r="E239" s="43"/>
      <c r="F239" s="43"/>
      <c r="G239" s="43"/>
      <c r="H239" s="10"/>
      <c r="I239" s="24"/>
      <c r="J239" s="24"/>
      <c r="K239" s="45"/>
      <c r="L239" s="20"/>
      <c r="M239" s="15"/>
      <c r="N239" s="33"/>
      <c r="O239" s="34"/>
      <c r="P239" s="33"/>
      <c r="Q239" s="33"/>
      <c r="R239" s="33"/>
      <c r="S239" s="33"/>
      <c r="T239" s="33"/>
      <c r="U239" s="33"/>
      <c r="V239" s="33"/>
      <c r="W239" s="33"/>
      <c r="X239" s="33"/>
      <c r="Y239" s="33"/>
      <c r="Z239" s="33"/>
      <c r="AA239" s="33"/>
      <c r="AB239" s="33"/>
      <c r="AC239" s="33"/>
    </row>
    <row r="240" ht="384.0" customHeight="1">
      <c r="A240" s="42"/>
      <c r="B240" s="43"/>
      <c r="C240" s="44"/>
      <c r="D240" s="43"/>
      <c r="E240" s="43"/>
      <c r="F240" s="43"/>
      <c r="G240" s="43"/>
      <c r="H240" s="10"/>
      <c r="I240" s="24"/>
      <c r="J240" s="24"/>
      <c r="K240" s="45"/>
      <c r="L240" s="20"/>
      <c r="M240" s="15"/>
      <c r="N240" s="33"/>
      <c r="O240" s="34"/>
      <c r="P240" s="33"/>
      <c r="Q240" s="33"/>
      <c r="R240" s="33"/>
      <c r="S240" s="33"/>
      <c r="T240" s="33"/>
      <c r="U240" s="33"/>
      <c r="V240" s="33"/>
      <c r="W240" s="33"/>
      <c r="X240" s="33"/>
      <c r="Y240" s="33"/>
      <c r="Z240" s="33"/>
      <c r="AA240" s="33"/>
      <c r="AB240" s="33"/>
      <c r="AC240" s="33"/>
    </row>
    <row r="241" ht="384.0" customHeight="1">
      <c r="A241" s="42"/>
      <c r="B241" s="43"/>
      <c r="C241" s="44"/>
      <c r="D241" s="43"/>
      <c r="E241" s="43"/>
      <c r="F241" s="43"/>
      <c r="G241" s="43"/>
      <c r="H241" s="10"/>
      <c r="I241" s="24"/>
      <c r="J241" s="24"/>
      <c r="K241" s="45"/>
      <c r="L241" s="20"/>
      <c r="M241" s="15"/>
      <c r="N241" s="33"/>
      <c r="O241" s="34"/>
      <c r="P241" s="33"/>
      <c r="Q241" s="33"/>
      <c r="R241" s="33"/>
      <c r="S241" s="33"/>
      <c r="T241" s="33"/>
      <c r="U241" s="33"/>
      <c r="V241" s="33"/>
      <c r="W241" s="33"/>
      <c r="X241" s="33"/>
      <c r="Y241" s="33"/>
      <c r="Z241" s="33"/>
      <c r="AA241" s="33"/>
      <c r="AB241" s="33"/>
      <c r="AC241" s="33"/>
    </row>
    <row r="242" ht="384.0" customHeight="1">
      <c r="A242" s="42"/>
      <c r="B242" s="43"/>
      <c r="C242" s="44"/>
      <c r="D242" s="43"/>
      <c r="E242" s="43"/>
      <c r="F242" s="43"/>
      <c r="G242" s="43"/>
      <c r="H242" s="10"/>
      <c r="I242" s="24"/>
      <c r="J242" s="24"/>
      <c r="K242" s="45"/>
      <c r="L242" s="20"/>
      <c r="M242" s="15"/>
      <c r="N242" s="33"/>
      <c r="O242" s="34"/>
      <c r="P242" s="33"/>
      <c r="Q242" s="33"/>
      <c r="R242" s="33"/>
      <c r="S242" s="33"/>
      <c r="T242" s="33"/>
      <c r="U242" s="33"/>
      <c r="V242" s="33"/>
      <c r="W242" s="33"/>
      <c r="X242" s="33"/>
      <c r="Y242" s="33"/>
      <c r="Z242" s="33"/>
      <c r="AA242" s="33"/>
      <c r="AB242" s="33"/>
      <c r="AC242" s="33"/>
    </row>
    <row r="243" ht="384.0" customHeight="1">
      <c r="A243" s="42"/>
      <c r="B243" s="43"/>
      <c r="C243" s="44"/>
      <c r="D243" s="43"/>
      <c r="E243" s="43"/>
      <c r="F243" s="43"/>
      <c r="G243" s="43"/>
      <c r="H243" s="10"/>
      <c r="I243" s="24"/>
      <c r="J243" s="24"/>
      <c r="K243" s="45"/>
      <c r="L243" s="20"/>
      <c r="M243" s="15"/>
      <c r="N243" s="33"/>
      <c r="O243" s="34"/>
      <c r="P243" s="33"/>
      <c r="Q243" s="33"/>
      <c r="R243" s="33"/>
      <c r="S243" s="33"/>
      <c r="T243" s="33"/>
      <c r="U243" s="33"/>
      <c r="V243" s="33"/>
      <c r="W243" s="33"/>
      <c r="X243" s="33"/>
      <c r="Y243" s="33"/>
      <c r="Z243" s="33"/>
      <c r="AA243" s="33"/>
      <c r="AB243" s="33"/>
      <c r="AC243" s="33"/>
    </row>
    <row r="244" ht="384.0" customHeight="1">
      <c r="A244" s="42"/>
      <c r="B244" s="43"/>
      <c r="C244" s="44"/>
      <c r="D244" s="43"/>
      <c r="E244" s="43"/>
      <c r="F244" s="43"/>
      <c r="G244" s="43"/>
      <c r="H244" s="10"/>
      <c r="I244" s="24"/>
      <c r="J244" s="24"/>
      <c r="K244" s="45"/>
      <c r="L244" s="20"/>
      <c r="M244" s="15"/>
      <c r="N244" s="33"/>
      <c r="O244" s="34"/>
      <c r="P244" s="33"/>
      <c r="Q244" s="33"/>
      <c r="R244" s="33"/>
      <c r="S244" s="33"/>
      <c r="T244" s="33"/>
      <c r="U244" s="33"/>
      <c r="V244" s="33"/>
      <c r="W244" s="33"/>
      <c r="X244" s="33"/>
      <c r="Y244" s="33"/>
      <c r="Z244" s="33"/>
      <c r="AA244" s="33"/>
      <c r="AB244" s="33"/>
      <c r="AC244" s="33"/>
    </row>
    <row r="245" ht="384.0" customHeight="1">
      <c r="A245" s="42"/>
      <c r="B245" s="43"/>
      <c r="C245" s="44"/>
      <c r="D245" s="43"/>
      <c r="E245" s="43"/>
      <c r="F245" s="43"/>
      <c r="G245" s="43"/>
      <c r="H245" s="10"/>
      <c r="I245" s="24"/>
      <c r="J245" s="24"/>
      <c r="K245" s="45"/>
      <c r="L245" s="20"/>
      <c r="M245" s="15"/>
      <c r="N245" s="33"/>
      <c r="O245" s="34"/>
      <c r="P245" s="33"/>
      <c r="Q245" s="33"/>
      <c r="R245" s="33"/>
      <c r="S245" s="33"/>
      <c r="T245" s="33"/>
      <c r="U245" s="33"/>
      <c r="V245" s="33"/>
      <c r="W245" s="33"/>
      <c r="X245" s="33"/>
      <c r="Y245" s="33"/>
      <c r="Z245" s="33"/>
      <c r="AA245" s="33"/>
      <c r="AB245" s="33"/>
      <c r="AC245" s="33"/>
    </row>
    <row r="246" ht="384.0" customHeight="1">
      <c r="A246" s="42"/>
      <c r="B246" s="43"/>
      <c r="C246" s="44"/>
      <c r="D246" s="43"/>
      <c r="E246" s="43"/>
      <c r="F246" s="43"/>
      <c r="G246" s="43"/>
      <c r="H246" s="10"/>
      <c r="I246" s="24"/>
      <c r="J246" s="24"/>
      <c r="K246" s="45"/>
      <c r="L246" s="20"/>
      <c r="M246" s="15"/>
      <c r="N246" s="33"/>
      <c r="O246" s="34"/>
      <c r="P246" s="33"/>
      <c r="Q246" s="33"/>
      <c r="R246" s="33"/>
      <c r="S246" s="33"/>
      <c r="T246" s="33"/>
      <c r="U246" s="33"/>
      <c r="V246" s="33"/>
      <c r="W246" s="33"/>
      <c r="X246" s="33"/>
      <c r="Y246" s="33"/>
      <c r="Z246" s="33"/>
      <c r="AA246" s="33"/>
      <c r="AB246" s="33"/>
      <c r="AC246" s="33"/>
    </row>
    <row r="247" ht="384.0" customHeight="1">
      <c r="A247" s="42"/>
      <c r="B247" s="43"/>
      <c r="C247" s="44"/>
      <c r="D247" s="43"/>
      <c r="E247" s="43"/>
      <c r="F247" s="43"/>
      <c r="G247" s="43"/>
      <c r="H247" s="10"/>
      <c r="I247" s="24"/>
      <c r="J247" s="24"/>
      <c r="K247" s="45"/>
      <c r="L247" s="20"/>
      <c r="M247" s="15"/>
      <c r="N247" s="33"/>
      <c r="O247" s="34"/>
      <c r="P247" s="33"/>
      <c r="Q247" s="33"/>
      <c r="R247" s="33"/>
      <c r="S247" s="33"/>
      <c r="T247" s="33"/>
      <c r="U247" s="33"/>
      <c r="V247" s="33"/>
      <c r="W247" s="33"/>
      <c r="X247" s="33"/>
      <c r="Y247" s="33"/>
      <c r="Z247" s="33"/>
      <c r="AA247" s="33"/>
      <c r="AB247" s="33"/>
      <c r="AC247" s="33"/>
    </row>
    <row r="248" ht="384.0" customHeight="1">
      <c r="A248" s="42"/>
      <c r="B248" s="43"/>
      <c r="C248" s="44"/>
      <c r="D248" s="43"/>
      <c r="E248" s="43"/>
      <c r="F248" s="43"/>
      <c r="G248" s="43"/>
      <c r="H248" s="10"/>
      <c r="I248" s="24"/>
      <c r="J248" s="24"/>
      <c r="K248" s="45"/>
      <c r="L248" s="20"/>
      <c r="M248" s="15"/>
      <c r="N248" s="33"/>
      <c r="O248" s="34"/>
      <c r="P248" s="33"/>
      <c r="Q248" s="33"/>
      <c r="R248" s="33"/>
      <c r="S248" s="33"/>
      <c r="T248" s="33"/>
      <c r="U248" s="33"/>
      <c r="V248" s="33"/>
      <c r="W248" s="33"/>
      <c r="X248" s="33"/>
      <c r="Y248" s="33"/>
      <c r="Z248" s="33"/>
      <c r="AA248" s="33"/>
      <c r="AB248" s="33"/>
      <c r="AC248" s="33"/>
    </row>
    <row r="249" ht="384.0" customHeight="1">
      <c r="A249" s="42"/>
      <c r="B249" s="43"/>
      <c r="C249" s="44"/>
      <c r="D249" s="43"/>
      <c r="E249" s="43"/>
      <c r="F249" s="43"/>
      <c r="G249" s="43"/>
      <c r="H249" s="10"/>
      <c r="I249" s="24"/>
      <c r="J249" s="24"/>
      <c r="K249" s="45"/>
      <c r="L249" s="20"/>
      <c r="M249" s="15"/>
      <c r="N249" s="33"/>
      <c r="O249" s="34"/>
      <c r="P249" s="33"/>
      <c r="Q249" s="33"/>
      <c r="R249" s="33"/>
      <c r="S249" s="33"/>
      <c r="T249" s="33"/>
      <c r="U249" s="33"/>
      <c r="V249" s="33"/>
      <c r="W249" s="33"/>
      <c r="X249" s="33"/>
      <c r="Y249" s="33"/>
      <c r="Z249" s="33"/>
      <c r="AA249" s="33"/>
      <c r="AB249" s="33"/>
      <c r="AC249" s="33"/>
    </row>
    <row r="250" ht="384.0" customHeight="1">
      <c r="A250" s="42"/>
      <c r="B250" s="43"/>
      <c r="C250" s="44"/>
      <c r="D250" s="43"/>
      <c r="E250" s="43"/>
      <c r="F250" s="43"/>
      <c r="G250" s="43"/>
      <c r="H250" s="10"/>
      <c r="I250" s="24"/>
      <c r="J250" s="24"/>
      <c r="K250" s="45"/>
      <c r="L250" s="20"/>
      <c r="M250" s="15"/>
      <c r="N250" s="33"/>
      <c r="O250" s="34"/>
      <c r="P250" s="33"/>
      <c r="Q250" s="33"/>
      <c r="R250" s="33"/>
      <c r="S250" s="33"/>
      <c r="T250" s="33"/>
      <c r="U250" s="33"/>
      <c r="V250" s="33"/>
      <c r="W250" s="33"/>
      <c r="X250" s="33"/>
      <c r="Y250" s="33"/>
      <c r="Z250" s="33"/>
      <c r="AA250" s="33"/>
      <c r="AB250" s="33"/>
      <c r="AC250" s="33"/>
    </row>
    <row r="251" ht="384.0" customHeight="1">
      <c r="A251" s="42"/>
      <c r="B251" s="43"/>
      <c r="C251" s="44"/>
      <c r="D251" s="43"/>
      <c r="E251" s="43"/>
      <c r="F251" s="43"/>
      <c r="G251" s="43"/>
      <c r="H251" s="10"/>
      <c r="I251" s="24"/>
      <c r="J251" s="24"/>
      <c r="K251" s="45"/>
      <c r="L251" s="20"/>
      <c r="M251" s="15"/>
      <c r="N251" s="33"/>
      <c r="O251" s="34"/>
      <c r="P251" s="33"/>
      <c r="Q251" s="33"/>
      <c r="R251" s="33"/>
      <c r="S251" s="33"/>
      <c r="T251" s="33"/>
      <c r="U251" s="33"/>
      <c r="V251" s="33"/>
      <c r="W251" s="33"/>
      <c r="X251" s="33"/>
      <c r="Y251" s="33"/>
      <c r="Z251" s="33"/>
      <c r="AA251" s="33"/>
      <c r="AB251" s="33"/>
      <c r="AC251" s="33"/>
    </row>
    <row r="252" ht="384.0" customHeight="1">
      <c r="A252" s="42"/>
      <c r="B252" s="43"/>
      <c r="C252" s="44"/>
      <c r="D252" s="43"/>
      <c r="E252" s="43"/>
      <c r="F252" s="43"/>
      <c r="G252" s="43"/>
      <c r="H252" s="10"/>
      <c r="I252" s="24"/>
      <c r="J252" s="24"/>
      <c r="K252" s="45"/>
      <c r="L252" s="20"/>
      <c r="M252" s="15"/>
      <c r="N252" s="33"/>
      <c r="O252" s="34"/>
      <c r="P252" s="33"/>
      <c r="Q252" s="33"/>
      <c r="R252" s="33"/>
      <c r="S252" s="33"/>
      <c r="T252" s="33"/>
      <c r="U252" s="33"/>
      <c r="V252" s="33"/>
      <c r="W252" s="33"/>
      <c r="X252" s="33"/>
      <c r="Y252" s="33"/>
      <c r="Z252" s="33"/>
      <c r="AA252" s="33"/>
      <c r="AB252" s="33"/>
      <c r="AC252" s="33"/>
    </row>
    <row r="253" ht="384.0" customHeight="1">
      <c r="A253" s="42"/>
      <c r="B253" s="43"/>
      <c r="C253" s="44"/>
      <c r="D253" s="43"/>
      <c r="E253" s="43"/>
      <c r="F253" s="43"/>
      <c r="G253" s="43"/>
      <c r="H253" s="10"/>
      <c r="I253" s="24"/>
      <c r="J253" s="24"/>
      <c r="K253" s="45"/>
      <c r="L253" s="20"/>
      <c r="M253" s="15"/>
      <c r="N253" s="33"/>
      <c r="O253" s="34"/>
      <c r="P253" s="33"/>
      <c r="Q253" s="33"/>
      <c r="R253" s="33"/>
      <c r="S253" s="33"/>
      <c r="T253" s="33"/>
      <c r="U253" s="33"/>
      <c r="V253" s="33"/>
      <c r="W253" s="33"/>
      <c r="X253" s="33"/>
      <c r="Y253" s="33"/>
      <c r="Z253" s="33"/>
      <c r="AA253" s="33"/>
      <c r="AB253" s="33"/>
      <c r="AC253" s="33"/>
    </row>
    <row r="254" ht="384.0" customHeight="1">
      <c r="A254" s="42"/>
      <c r="B254" s="43"/>
      <c r="C254" s="44"/>
      <c r="D254" s="43"/>
      <c r="E254" s="43"/>
      <c r="F254" s="43"/>
      <c r="G254" s="43"/>
      <c r="H254" s="10"/>
      <c r="I254" s="24"/>
      <c r="J254" s="24"/>
      <c r="K254" s="45"/>
      <c r="L254" s="20"/>
      <c r="M254" s="15"/>
      <c r="N254" s="33"/>
      <c r="O254" s="34"/>
      <c r="P254" s="33"/>
      <c r="Q254" s="33"/>
      <c r="R254" s="33"/>
      <c r="S254" s="33"/>
      <c r="T254" s="33"/>
      <c r="U254" s="33"/>
      <c r="V254" s="33"/>
      <c r="W254" s="33"/>
      <c r="X254" s="33"/>
      <c r="Y254" s="33"/>
      <c r="Z254" s="33"/>
      <c r="AA254" s="33"/>
      <c r="AB254" s="33"/>
      <c r="AC254" s="33"/>
    </row>
    <row r="255" ht="384.0" customHeight="1">
      <c r="A255" s="42"/>
      <c r="B255" s="43"/>
      <c r="C255" s="44"/>
      <c r="D255" s="43"/>
      <c r="E255" s="43"/>
      <c r="F255" s="43"/>
      <c r="G255" s="43"/>
      <c r="H255" s="10"/>
      <c r="I255" s="24"/>
      <c r="J255" s="24"/>
      <c r="K255" s="45"/>
      <c r="L255" s="20"/>
      <c r="M255" s="15"/>
      <c r="N255" s="33"/>
      <c r="O255" s="34"/>
      <c r="P255" s="33"/>
      <c r="Q255" s="33"/>
      <c r="R255" s="33"/>
      <c r="S255" s="33"/>
      <c r="T255" s="33"/>
      <c r="U255" s="33"/>
      <c r="V255" s="33"/>
      <c r="W255" s="33"/>
      <c r="X255" s="33"/>
      <c r="Y255" s="33"/>
      <c r="Z255" s="33"/>
      <c r="AA255" s="33"/>
      <c r="AB255" s="33"/>
      <c r="AC255" s="33"/>
    </row>
    <row r="256" ht="384.0" customHeight="1">
      <c r="A256" s="42"/>
      <c r="B256" s="43"/>
      <c r="C256" s="44"/>
      <c r="D256" s="43"/>
      <c r="E256" s="43"/>
      <c r="F256" s="43"/>
      <c r="G256" s="43"/>
      <c r="H256" s="10"/>
      <c r="I256" s="24"/>
      <c r="J256" s="24"/>
      <c r="K256" s="45"/>
      <c r="L256" s="20"/>
      <c r="M256" s="15"/>
      <c r="N256" s="33"/>
      <c r="O256" s="34"/>
      <c r="P256" s="33"/>
      <c r="Q256" s="33"/>
      <c r="R256" s="33"/>
      <c r="S256" s="33"/>
      <c r="T256" s="33"/>
      <c r="U256" s="33"/>
      <c r="V256" s="33"/>
      <c r="W256" s="33"/>
      <c r="X256" s="33"/>
      <c r="Y256" s="33"/>
      <c r="Z256" s="33"/>
      <c r="AA256" s="33"/>
      <c r="AB256" s="33"/>
      <c r="AC256" s="33"/>
    </row>
    <row r="257" ht="384.0" customHeight="1">
      <c r="A257" s="42"/>
      <c r="B257" s="43"/>
      <c r="C257" s="44"/>
      <c r="D257" s="43"/>
      <c r="E257" s="43"/>
      <c r="F257" s="43"/>
      <c r="G257" s="43"/>
      <c r="H257" s="10"/>
      <c r="I257" s="24"/>
      <c r="J257" s="24"/>
      <c r="K257" s="45"/>
      <c r="L257" s="20"/>
      <c r="M257" s="15"/>
      <c r="N257" s="33"/>
      <c r="O257" s="34"/>
      <c r="P257" s="33"/>
      <c r="Q257" s="33"/>
      <c r="R257" s="33"/>
      <c r="S257" s="33"/>
      <c r="T257" s="33"/>
      <c r="U257" s="33"/>
      <c r="V257" s="33"/>
      <c r="W257" s="33"/>
      <c r="X257" s="33"/>
      <c r="Y257" s="33"/>
      <c r="Z257" s="33"/>
      <c r="AA257" s="33"/>
      <c r="AB257" s="33"/>
      <c r="AC257" s="33"/>
    </row>
    <row r="258" ht="384.0" customHeight="1">
      <c r="A258" s="42"/>
      <c r="B258" s="43"/>
      <c r="C258" s="44"/>
      <c r="D258" s="43"/>
      <c r="E258" s="43"/>
      <c r="F258" s="43"/>
      <c r="G258" s="43"/>
      <c r="H258" s="10"/>
      <c r="I258" s="24"/>
      <c r="J258" s="24"/>
      <c r="K258" s="45"/>
      <c r="L258" s="20"/>
      <c r="M258" s="15"/>
      <c r="N258" s="33"/>
      <c r="O258" s="34"/>
      <c r="P258" s="33"/>
      <c r="Q258" s="33"/>
      <c r="R258" s="33"/>
      <c r="S258" s="33"/>
      <c r="T258" s="33"/>
      <c r="U258" s="33"/>
      <c r="V258" s="33"/>
      <c r="W258" s="33"/>
      <c r="X258" s="33"/>
      <c r="Y258" s="33"/>
      <c r="Z258" s="33"/>
      <c r="AA258" s="33"/>
      <c r="AB258" s="33"/>
      <c r="AC258" s="33"/>
    </row>
    <row r="259" ht="384.0" customHeight="1">
      <c r="A259" s="42"/>
      <c r="B259" s="43"/>
      <c r="C259" s="44"/>
      <c r="D259" s="43"/>
      <c r="E259" s="43"/>
      <c r="F259" s="43"/>
      <c r="G259" s="43"/>
      <c r="H259" s="10"/>
      <c r="I259" s="24"/>
      <c r="J259" s="24"/>
      <c r="K259" s="45"/>
      <c r="L259" s="20"/>
      <c r="M259" s="15"/>
      <c r="N259" s="33"/>
      <c r="O259" s="34"/>
      <c r="P259" s="33"/>
      <c r="Q259" s="33"/>
      <c r="R259" s="33"/>
      <c r="S259" s="33"/>
      <c r="T259" s="33"/>
      <c r="U259" s="33"/>
      <c r="V259" s="33"/>
      <c r="W259" s="33"/>
      <c r="X259" s="33"/>
      <c r="Y259" s="33"/>
      <c r="Z259" s="33"/>
      <c r="AA259" s="33"/>
      <c r="AB259" s="33"/>
      <c r="AC259" s="33"/>
    </row>
    <row r="260" ht="384.0" customHeight="1">
      <c r="A260" s="42"/>
      <c r="B260" s="43"/>
      <c r="C260" s="44"/>
      <c r="D260" s="43"/>
      <c r="E260" s="43"/>
      <c r="F260" s="43"/>
      <c r="G260" s="43"/>
      <c r="H260" s="10"/>
      <c r="I260" s="24"/>
      <c r="J260" s="24"/>
      <c r="K260" s="45"/>
      <c r="L260" s="20"/>
      <c r="M260" s="15"/>
      <c r="N260" s="33"/>
      <c r="O260" s="34"/>
      <c r="P260" s="33"/>
      <c r="Q260" s="33"/>
      <c r="R260" s="33"/>
      <c r="S260" s="33"/>
      <c r="T260" s="33"/>
      <c r="U260" s="33"/>
      <c r="V260" s="33"/>
      <c r="W260" s="33"/>
      <c r="X260" s="33"/>
      <c r="Y260" s="33"/>
      <c r="Z260" s="33"/>
      <c r="AA260" s="33"/>
      <c r="AB260" s="33"/>
      <c r="AC260" s="33"/>
    </row>
    <row r="261" ht="384.0" customHeight="1">
      <c r="A261" s="42"/>
      <c r="B261" s="43"/>
      <c r="C261" s="44"/>
      <c r="D261" s="43"/>
      <c r="E261" s="43"/>
      <c r="F261" s="43"/>
      <c r="G261" s="43"/>
      <c r="H261" s="10"/>
      <c r="I261" s="24"/>
      <c r="J261" s="24"/>
      <c r="K261" s="45"/>
      <c r="L261" s="20"/>
      <c r="M261" s="15"/>
      <c r="N261" s="33"/>
      <c r="O261" s="34"/>
      <c r="P261" s="33"/>
      <c r="Q261" s="33"/>
      <c r="R261" s="33"/>
      <c r="S261" s="33"/>
      <c r="T261" s="33"/>
      <c r="U261" s="33"/>
      <c r="V261" s="33"/>
      <c r="W261" s="33"/>
      <c r="X261" s="33"/>
      <c r="Y261" s="33"/>
      <c r="Z261" s="33"/>
      <c r="AA261" s="33"/>
      <c r="AB261" s="33"/>
      <c r="AC261" s="33"/>
    </row>
    <row r="262" ht="384.0" customHeight="1">
      <c r="A262" s="42"/>
      <c r="B262" s="43"/>
      <c r="C262" s="44"/>
      <c r="D262" s="43"/>
      <c r="E262" s="43"/>
      <c r="F262" s="43"/>
      <c r="G262" s="43"/>
      <c r="H262" s="10"/>
      <c r="I262" s="24"/>
      <c r="J262" s="24"/>
      <c r="K262" s="45"/>
      <c r="L262" s="20"/>
      <c r="M262" s="15"/>
      <c r="N262" s="33"/>
      <c r="O262" s="34"/>
      <c r="P262" s="33"/>
      <c r="Q262" s="33"/>
      <c r="R262" s="33"/>
      <c r="S262" s="33"/>
      <c r="T262" s="33"/>
      <c r="U262" s="33"/>
      <c r="V262" s="33"/>
      <c r="W262" s="33"/>
      <c r="X262" s="33"/>
      <c r="Y262" s="33"/>
      <c r="Z262" s="33"/>
      <c r="AA262" s="33"/>
      <c r="AB262" s="33"/>
      <c r="AC262" s="33"/>
    </row>
    <row r="263" ht="384.0" customHeight="1">
      <c r="A263" s="42"/>
      <c r="B263" s="43"/>
      <c r="C263" s="44"/>
      <c r="D263" s="43"/>
      <c r="E263" s="43"/>
      <c r="F263" s="43"/>
      <c r="G263" s="43"/>
      <c r="H263" s="10"/>
      <c r="I263" s="24"/>
      <c r="J263" s="24"/>
      <c r="K263" s="45"/>
      <c r="L263" s="20"/>
      <c r="M263" s="15"/>
      <c r="N263" s="33"/>
      <c r="O263" s="34"/>
      <c r="P263" s="33"/>
      <c r="Q263" s="33"/>
      <c r="R263" s="33"/>
      <c r="S263" s="33"/>
      <c r="T263" s="33"/>
      <c r="U263" s="33"/>
      <c r="V263" s="33"/>
      <c r="W263" s="33"/>
      <c r="X263" s="33"/>
      <c r="Y263" s="33"/>
      <c r="Z263" s="33"/>
      <c r="AA263" s="33"/>
      <c r="AB263" s="33"/>
      <c r="AC263" s="33"/>
    </row>
    <row r="264" ht="384.0" customHeight="1">
      <c r="A264" s="42"/>
      <c r="B264" s="43"/>
      <c r="C264" s="44"/>
      <c r="D264" s="43"/>
      <c r="E264" s="43"/>
      <c r="F264" s="43"/>
      <c r="G264" s="43"/>
      <c r="H264" s="10"/>
      <c r="I264" s="24"/>
      <c r="J264" s="24"/>
      <c r="K264" s="45"/>
      <c r="L264" s="20"/>
      <c r="M264" s="15"/>
      <c r="N264" s="33"/>
      <c r="O264" s="34"/>
      <c r="P264" s="33"/>
      <c r="Q264" s="33"/>
      <c r="R264" s="33"/>
      <c r="S264" s="33"/>
      <c r="T264" s="33"/>
      <c r="U264" s="33"/>
      <c r="V264" s="33"/>
      <c r="W264" s="33"/>
      <c r="X264" s="33"/>
      <c r="Y264" s="33"/>
      <c r="Z264" s="33"/>
      <c r="AA264" s="33"/>
      <c r="AB264" s="33"/>
      <c r="AC264" s="33"/>
    </row>
    <row r="265" ht="384.0" customHeight="1">
      <c r="A265" s="42"/>
      <c r="B265" s="43"/>
      <c r="C265" s="44"/>
      <c r="D265" s="43"/>
      <c r="E265" s="43"/>
      <c r="F265" s="43"/>
      <c r="G265" s="43"/>
      <c r="H265" s="10"/>
      <c r="I265" s="24"/>
      <c r="J265" s="24"/>
      <c r="K265" s="45"/>
      <c r="L265" s="20"/>
      <c r="M265" s="15"/>
      <c r="N265" s="33"/>
      <c r="O265" s="34"/>
      <c r="P265" s="33"/>
      <c r="Q265" s="33"/>
      <c r="R265" s="33"/>
      <c r="S265" s="33"/>
      <c r="T265" s="33"/>
      <c r="U265" s="33"/>
      <c r="V265" s="33"/>
      <c r="W265" s="33"/>
      <c r="X265" s="33"/>
      <c r="Y265" s="33"/>
      <c r="Z265" s="33"/>
      <c r="AA265" s="33"/>
      <c r="AB265" s="33"/>
      <c r="AC265" s="33"/>
    </row>
    <row r="266" ht="384.0" customHeight="1">
      <c r="A266" s="42"/>
      <c r="B266" s="43"/>
      <c r="C266" s="44"/>
      <c r="D266" s="43"/>
      <c r="E266" s="43"/>
      <c r="F266" s="43"/>
      <c r="G266" s="43"/>
      <c r="H266" s="10"/>
      <c r="I266" s="24"/>
      <c r="J266" s="24"/>
      <c r="K266" s="45"/>
      <c r="L266" s="20"/>
      <c r="M266" s="15"/>
      <c r="N266" s="33"/>
      <c r="O266" s="34"/>
      <c r="P266" s="33"/>
      <c r="Q266" s="33"/>
      <c r="R266" s="33"/>
      <c r="S266" s="33"/>
      <c r="T266" s="33"/>
      <c r="U266" s="33"/>
      <c r="V266" s="33"/>
      <c r="W266" s="33"/>
      <c r="X266" s="33"/>
      <c r="Y266" s="33"/>
      <c r="Z266" s="33"/>
      <c r="AA266" s="33"/>
      <c r="AB266" s="33"/>
      <c r="AC266" s="33"/>
    </row>
    <row r="267" ht="384.0" customHeight="1">
      <c r="A267" s="42"/>
      <c r="B267" s="43"/>
      <c r="C267" s="44"/>
      <c r="D267" s="43"/>
      <c r="E267" s="43"/>
      <c r="F267" s="43"/>
      <c r="G267" s="43"/>
      <c r="H267" s="10"/>
      <c r="I267" s="24"/>
      <c r="J267" s="24"/>
      <c r="K267" s="45"/>
      <c r="L267" s="20"/>
      <c r="M267" s="15"/>
      <c r="N267" s="33"/>
      <c r="O267" s="34"/>
      <c r="P267" s="33"/>
      <c r="Q267" s="33"/>
      <c r="R267" s="33"/>
      <c r="S267" s="33"/>
      <c r="T267" s="33"/>
      <c r="U267" s="33"/>
      <c r="V267" s="33"/>
      <c r="W267" s="33"/>
      <c r="X267" s="33"/>
      <c r="Y267" s="33"/>
      <c r="Z267" s="33"/>
      <c r="AA267" s="33"/>
      <c r="AB267" s="33"/>
      <c r="AC267" s="33"/>
    </row>
    <row r="268" ht="384.0" customHeight="1">
      <c r="A268" s="42"/>
      <c r="B268" s="43"/>
      <c r="C268" s="44"/>
      <c r="D268" s="43"/>
      <c r="E268" s="43"/>
      <c r="F268" s="43"/>
      <c r="G268" s="43"/>
      <c r="H268" s="10"/>
      <c r="I268" s="24"/>
      <c r="J268" s="24"/>
      <c r="K268" s="45"/>
      <c r="L268" s="20"/>
      <c r="M268" s="15"/>
      <c r="N268" s="33"/>
      <c r="O268" s="34"/>
      <c r="P268" s="33"/>
      <c r="Q268" s="33"/>
      <c r="R268" s="33"/>
      <c r="S268" s="33"/>
      <c r="T268" s="33"/>
      <c r="U268" s="33"/>
      <c r="V268" s="33"/>
      <c r="W268" s="33"/>
      <c r="X268" s="33"/>
      <c r="Y268" s="33"/>
      <c r="Z268" s="33"/>
      <c r="AA268" s="33"/>
      <c r="AB268" s="33"/>
      <c r="AC268" s="33"/>
    </row>
    <row r="269" ht="384.0" customHeight="1">
      <c r="A269" s="42"/>
      <c r="B269" s="43"/>
      <c r="C269" s="44"/>
      <c r="D269" s="43"/>
      <c r="E269" s="43"/>
      <c r="F269" s="43"/>
      <c r="G269" s="43"/>
      <c r="H269" s="10"/>
      <c r="I269" s="24"/>
      <c r="J269" s="24"/>
      <c r="K269" s="45"/>
      <c r="L269" s="20"/>
      <c r="M269" s="15"/>
      <c r="N269" s="33"/>
      <c r="O269" s="34"/>
      <c r="P269" s="33"/>
      <c r="Q269" s="33"/>
      <c r="R269" s="33"/>
      <c r="S269" s="33"/>
      <c r="T269" s="33"/>
      <c r="U269" s="33"/>
      <c r="V269" s="33"/>
      <c r="W269" s="33"/>
      <c r="X269" s="33"/>
      <c r="Y269" s="33"/>
      <c r="Z269" s="33"/>
      <c r="AA269" s="33"/>
      <c r="AB269" s="33"/>
      <c r="AC269" s="33"/>
    </row>
    <row r="270" ht="384.0" customHeight="1">
      <c r="A270" s="42"/>
      <c r="B270" s="43"/>
      <c r="C270" s="44"/>
      <c r="D270" s="43"/>
      <c r="E270" s="43"/>
      <c r="F270" s="43"/>
      <c r="G270" s="43"/>
      <c r="H270" s="10"/>
      <c r="I270" s="24"/>
      <c r="J270" s="24"/>
      <c r="K270" s="45"/>
      <c r="L270" s="20"/>
      <c r="M270" s="15"/>
      <c r="N270" s="33"/>
      <c r="O270" s="34"/>
      <c r="P270" s="33"/>
      <c r="Q270" s="33"/>
      <c r="R270" s="33"/>
      <c r="S270" s="33"/>
      <c r="T270" s="33"/>
      <c r="U270" s="33"/>
      <c r="V270" s="33"/>
      <c r="W270" s="33"/>
      <c r="X270" s="33"/>
      <c r="Y270" s="33"/>
      <c r="Z270" s="33"/>
      <c r="AA270" s="33"/>
      <c r="AB270" s="33"/>
      <c r="AC270" s="33"/>
    </row>
    <row r="271" ht="384.0" customHeight="1">
      <c r="A271" s="42"/>
      <c r="B271" s="43"/>
      <c r="C271" s="44"/>
      <c r="D271" s="43"/>
      <c r="E271" s="43"/>
      <c r="F271" s="43"/>
      <c r="G271" s="43"/>
      <c r="H271" s="10"/>
      <c r="I271" s="24"/>
      <c r="J271" s="24"/>
      <c r="K271" s="45"/>
      <c r="L271" s="20"/>
      <c r="M271" s="15"/>
      <c r="N271" s="33"/>
      <c r="O271" s="34"/>
      <c r="P271" s="33"/>
      <c r="Q271" s="33"/>
      <c r="R271" s="33"/>
      <c r="S271" s="33"/>
      <c r="T271" s="33"/>
      <c r="U271" s="33"/>
      <c r="V271" s="33"/>
      <c r="W271" s="33"/>
      <c r="X271" s="33"/>
      <c r="Y271" s="33"/>
      <c r="Z271" s="33"/>
      <c r="AA271" s="33"/>
      <c r="AB271" s="33"/>
      <c r="AC271" s="33"/>
    </row>
    <row r="272" ht="384.0" customHeight="1">
      <c r="A272" s="42"/>
      <c r="B272" s="43"/>
      <c r="C272" s="44"/>
      <c r="D272" s="43"/>
      <c r="E272" s="43"/>
      <c r="F272" s="43"/>
      <c r="G272" s="43"/>
      <c r="H272" s="10"/>
      <c r="I272" s="24"/>
      <c r="J272" s="24"/>
      <c r="K272" s="45"/>
      <c r="L272" s="20"/>
      <c r="M272" s="15"/>
      <c r="N272" s="33"/>
      <c r="O272" s="34"/>
      <c r="P272" s="33"/>
      <c r="Q272" s="33"/>
      <c r="R272" s="33"/>
      <c r="S272" s="33"/>
      <c r="T272" s="33"/>
      <c r="U272" s="33"/>
      <c r="V272" s="33"/>
      <c r="W272" s="33"/>
      <c r="X272" s="33"/>
      <c r="Y272" s="33"/>
      <c r="Z272" s="33"/>
      <c r="AA272" s="33"/>
      <c r="AB272" s="33"/>
      <c r="AC272" s="33"/>
    </row>
    <row r="273" ht="384.0" customHeight="1">
      <c r="A273" s="42"/>
      <c r="B273" s="43"/>
      <c r="C273" s="44"/>
      <c r="D273" s="43"/>
      <c r="E273" s="43"/>
      <c r="F273" s="43"/>
      <c r="G273" s="43"/>
      <c r="H273" s="10"/>
      <c r="I273" s="24"/>
      <c r="J273" s="24"/>
      <c r="K273" s="45"/>
      <c r="L273" s="20"/>
      <c r="M273" s="15"/>
      <c r="N273" s="33"/>
      <c r="O273" s="34"/>
      <c r="P273" s="33"/>
      <c r="Q273" s="33"/>
      <c r="R273" s="33"/>
      <c r="S273" s="33"/>
      <c r="T273" s="33"/>
      <c r="U273" s="33"/>
      <c r="V273" s="33"/>
      <c r="W273" s="33"/>
      <c r="X273" s="33"/>
      <c r="Y273" s="33"/>
      <c r="Z273" s="33"/>
      <c r="AA273" s="33"/>
      <c r="AB273" s="33"/>
      <c r="AC273" s="33"/>
    </row>
    <row r="274" ht="384.0" customHeight="1">
      <c r="A274" s="42"/>
      <c r="B274" s="43"/>
      <c r="C274" s="44"/>
      <c r="D274" s="43"/>
      <c r="E274" s="43"/>
      <c r="F274" s="43"/>
      <c r="G274" s="43"/>
      <c r="H274" s="10"/>
      <c r="I274" s="24"/>
      <c r="J274" s="24"/>
      <c r="K274" s="45"/>
      <c r="L274" s="20"/>
      <c r="M274" s="15"/>
      <c r="N274" s="33"/>
      <c r="O274" s="34"/>
      <c r="P274" s="33"/>
      <c r="Q274" s="33"/>
      <c r="R274" s="33"/>
      <c r="S274" s="33"/>
      <c r="T274" s="33"/>
      <c r="U274" s="33"/>
      <c r="V274" s="33"/>
      <c r="W274" s="33"/>
      <c r="X274" s="33"/>
      <c r="Y274" s="33"/>
      <c r="Z274" s="33"/>
      <c r="AA274" s="33"/>
      <c r="AB274" s="33"/>
      <c r="AC274" s="33"/>
    </row>
    <row r="275" ht="384.0" customHeight="1">
      <c r="A275" s="42"/>
      <c r="B275" s="43"/>
      <c r="C275" s="44"/>
      <c r="D275" s="43"/>
      <c r="E275" s="43"/>
      <c r="F275" s="43"/>
      <c r="G275" s="43"/>
      <c r="H275" s="10"/>
      <c r="I275" s="24"/>
      <c r="J275" s="24"/>
      <c r="K275" s="45"/>
      <c r="L275" s="20"/>
      <c r="M275" s="15"/>
      <c r="N275" s="33"/>
      <c r="O275" s="34"/>
      <c r="P275" s="33"/>
      <c r="Q275" s="33"/>
      <c r="R275" s="33"/>
      <c r="S275" s="33"/>
      <c r="T275" s="33"/>
      <c r="U275" s="33"/>
      <c r="V275" s="33"/>
      <c r="W275" s="33"/>
      <c r="X275" s="33"/>
      <c r="Y275" s="33"/>
      <c r="Z275" s="33"/>
      <c r="AA275" s="33"/>
      <c r="AB275" s="33"/>
      <c r="AC275" s="33"/>
    </row>
    <row r="276" ht="384.0" customHeight="1">
      <c r="A276" s="42"/>
      <c r="B276" s="43"/>
      <c r="C276" s="44"/>
      <c r="D276" s="43"/>
      <c r="E276" s="43"/>
      <c r="F276" s="43"/>
      <c r="G276" s="43"/>
      <c r="H276" s="10"/>
      <c r="I276" s="24"/>
      <c r="J276" s="24"/>
      <c r="K276" s="45"/>
      <c r="L276" s="20"/>
      <c r="M276" s="15"/>
      <c r="N276" s="33"/>
      <c r="O276" s="34"/>
      <c r="P276" s="33"/>
      <c r="Q276" s="33"/>
      <c r="R276" s="33"/>
      <c r="S276" s="33"/>
      <c r="T276" s="33"/>
      <c r="U276" s="33"/>
      <c r="V276" s="33"/>
      <c r="W276" s="33"/>
      <c r="X276" s="33"/>
      <c r="Y276" s="33"/>
      <c r="Z276" s="33"/>
      <c r="AA276" s="33"/>
      <c r="AB276" s="33"/>
      <c r="AC276" s="33"/>
    </row>
    <row r="277" ht="384.0" customHeight="1">
      <c r="A277" s="42"/>
      <c r="B277" s="43"/>
      <c r="C277" s="44"/>
      <c r="D277" s="43"/>
      <c r="E277" s="43"/>
      <c r="F277" s="43"/>
      <c r="G277" s="43"/>
      <c r="H277" s="10"/>
      <c r="I277" s="24"/>
      <c r="J277" s="24"/>
      <c r="K277" s="45"/>
      <c r="L277" s="20"/>
      <c r="M277" s="15"/>
      <c r="N277" s="33"/>
      <c r="O277" s="34"/>
      <c r="P277" s="33"/>
      <c r="Q277" s="33"/>
      <c r="R277" s="33"/>
      <c r="S277" s="33"/>
      <c r="T277" s="33"/>
      <c r="U277" s="33"/>
      <c r="V277" s="33"/>
      <c r="W277" s="33"/>
      <c r="X277" s="33"/>
      <c r="Y277" s="33"/>
      <c r="Z277" s="33"/>
      <c r="AA277" s="33"/>
      <c r="AB277" s="33"/>
      <c r="AC277" s="33"/>
    </row>
    <row r="278" ht="384.0" customHeight="1">
      <c r="A278" s="42"/>
      <c r="B278" s="43"/>
      <c r="C278" s="44"/>
      <c r="D278" s="43"/>
      <c r="E278" s="43"/>
      <c r="F278" s="43"/>
      <c r="G278" s="43"/>
      <c r="H278" s="10"/>
      <c r="I278" s="24"/>
      <c r="J278" s="24"/>
      <c r="K278" s="45"/>
      <c r="L278" s="20"/>
      <c r="M278" s="15"/>
      <c r="N278" s="33"/>
      <c r="O278" s="34"/>
      <c r="P278" s="33"/>
      <c r="Q278" s="33"/>
      <c r="R278" s="33"/>
      <c r="S278" s="33"/>
      <c r="T278" s="33"/>
      <c r="U278" s="33"/>
      <c r="V278" s="33"/>
      <c r="W278" s="33"/>
      <c r="X278" s="33"/>
      <c r="Y278" s="33"/>
      <c r="Z278" s="33"/>
      <c r="AA278" s="33"/>
      <c r="AB278" s="33"/>
      <c r="AC278" s="33"/>
    </row>
    <row r="279" ht="384.0" customHeight="1">
      <c r="A279" s="42"/>
      <c r="B279" s="43"/>
      <c r="C279" s="44"/>
      <c r="D279" s="43"/>
      <c r="E279" s="43"/>
      <c r="F279" s="43"/>
      <c r="G279" s="43"/>
      <c r="H279" s="10"/>
      <c r="I279" s="24"/>
      <c r="J279" s="24"/>
      <c r="K279" s="45"/>
      <c r="L279" s="20"/>
      <c r="M279" s="15"/>
      <c r="N279" s="33"/>
      <c r="O279" s="34"/>
      <c r="P279" s="33"/>
      <c r="Q279" s="33"/>
      <c r="R279" s="33"/>
      <c r="S279" s="33"/>
      <c r="T279" s="33"/>
      <c r="U279" s="33"/>
      <c r="V279" s="33"/>
      <c r="W279" s="33"/>
      <c r="X279" s="33"/>
      <c r="Y279" s="33"/>
      <c r="Z279" s="33"/>
      <c r="AA279" s="33"/>
      <c r="AB279" s="33"/>
      <c r="AC279" s="33"/>
    </row>
    <row r="280" ht="384.0" customHeight="1">
      <c r="A280" s="42"/>
      <c r="B280" s="43"/>
      <c r="C280" s="44"/>
      <c r="D280" s="43"/>
      <c r="E280" s="43"/>
      <c r="F280" s="43"/>
      <c r="G280" s="43"/>
      <c r="H280" s="10"/>
      <c r="I280" s="24"/>
      <c r="J280" s="24"/>
      <c r="K280" s="45"/>
      <c r="L280" s="20"/>
      <c r="M280" s="15"/>
      <c r="N280" s="33"/>
      <c r="O280" s="34"/>
      <c r="P280" s="33"/>
      <c r="Q280" s="33"/>
      <c r="R280" s="33"/>
      <c r="S280" s="33"/>
      <c r="T280" s="33"/>
      <c r="U280" s="33"/>
      <c r="V280" s="33"/>
      <c r="W280" s="33"/>
      <c r="X280" s="33"/>
      <c r="Y280" s="33"/>
      <c r="Z280" s="33"/>
      <c r="AA280" s="33"/>
      <c r="AB280" s="33"/>
      <c r="AC280" s="33"/>
    </row>
    <row r="281" ht="384.0" customHeight="1">
      <c r="A281" s="42"/>
      <c r="B281" s="43"/>
      <c r="C281" s="44"/>
      <c r="D281" s="43"/>
      <c r="E281" s="43"/>
      <c r="F281" s="43"/>
      <c r="G281" s="43"/>
      <c r="H281" s="10"/>
      <c r="I281" s="24"/>
      <c r="J281" s="24"/>
      <c r="K281" s="45"/>
      <c r="L281" s="20"/>
      <c r="M281" s="15"/>
      <c r="N281" s="33"/>
      <c r="O281" s="34"/>
      <c r="P281" s="33"/>
      <c r="Q281" s="33"/>
      <c r="R281" s="33"/>
      <c r="S281" s="33"/>
      <c r="T281" s="33"/>
      <c r="U281" s="33"/>
      <c r="V281" s="33"/>
      <c r="W281" s="33"/>
      <c r="X281" s="33"/>
      <c r="Y281" s="33"/>
      <c r="Z281" s="33"/>
      <c r="AA281" s="33"/>
      <c r="AB281" s="33"/>
      <c r="AC281" s="33"/>
    </row>
    <row r="282" ht="384.0" customHeight="1">
      <c r="A282" s="42"/>
      <c r="B282" s="43"/>
      <c r="C282" s="44"/>
      <c r="D282" s="43"/>
      <c r="E282" s="43"/>
      <c r="F282" s="43"/>
      <c r="G282" s="43"/>
      <c r="H282" s="10"/>
      <c r="I282" s="24"/>
      <c r="J282" s="24"/>
      <c r="K282" s="45"/>
      <c r="L282" s="20"/>
      <c r="M282" s="15"/>
      <c r="N282" s="33"/>
      <c r="O282" s="34"/>
      <c r="P282" s="33"/>
      <c r="Q282" s="33"/>
      <c r="R282" s="33"/>
      <c r="S282" s="33"/>
      <c r="T282" s="33"/>
      <c r="U282" s="33"/>
      <c r="V282" s="33"/>
      <c r="W282" s="33"/>
      <c r="X282" s="33"/>
      <c r="Y282" s="33"/>
      <c r="Z282" s="33"/>
      <c r="AA282" s="33"/>
      <c r="AB282" s="33"/>
      <c r="AC282" s="33"/>
    </row>
    <row r="283" ht="384.0" customHeight="1">
      <c r="A283" s="42"/>
      <c r="B283" s="43"/>
      <c r="C283" s="44"/>
      <c r="D283" s="43"/>
      <c r="E283" s="43"/>
      <c r="F283" s="43"/>
      <c r="G283" s="43"/>
      <c r="H283" s="10"/>
      <c r="I283" s="24"/>
      <c r="J283" s="24"/>
      <c r="K283" s="45"/>
      <c r="L283" s="20"/>
      <c r="M283" s="15"/>
      <c r="N283" s="33"/>
      <c r="O283" s="34"/>
      <c r="P283" s="33"/>
      <c r="Q283" s="33"/>
      <c r="R283" s="33"/>
      <c r="S283" s="33"/>
      <c r="T283" s="33"/>
      <c r="U283" s="33"/>
      <c r="V283" s="33"/>
      <c r="W283" s="33"/>
      <c r="X283" s="33"/>
      <c r="Y283" s="33"/>
      <c r="Z283" s="33"/>
      <c r="AA283" s="33"/>
      <c r="AB283" s="33"/>
      <c r="AC283" s="33"/>
    </row>
    <row r="284" ht="384.0" customHeight="1">
      <c r="A284" s="42"/>
      <c r="B284" s="43"/>
      <c r="C284" s="44"/>
      <c r="D284" s="43"/>
      <c r="E284" s="43"/>
      <c r="F284" s="43"/>
      <c r="G284" s="43"/>
      <c r="H284" s="10"/>
      <c r="I284" s="24"/>
      <c r="J284" s="24"/>
      <c r="K284" s="45"/>
      <c r="L284" s="20"/>
      <c r="M284" s="15"/>
      <c r="N284" s="33"/>
      <c r="O284" s="34"/>
      <c r="P284" s="33"/>
      <c r="Q284" s="33"/>
      <c r="R284" s="33"/>
      <c r="S284" s="33"/>
      <c r="T284" s="33"/>
      <c r="U284" s="33"/>
      <c r="V284" s="33"/>
      <c r="W284" s="33"/>
      <c r="X284" s="33"/>
      <c r="Y284" s="33"/>
      <c r="Z284" s="33"/>
      <c r="AA284" s="33"/>
      <c r="AB284" s="33"/>
      <c r="AC284" s="33"/>
    </row>
    <row r="285" ht="384.0" customHeight="1">
      <c r="A285" s="42"/>
      <c r="B285" s="43"/>
      <c r="C285" s="44"/>
      <c r="D285" s="43"/>
      <c r="E285" s="43"/>
      <c r="F285" s="43"/>
      <c r="G285" s="43"/>
      <c r="H285" s="10"/>
      <c r="I285" s="24"/>
      <c r="J285" s="24"/>
      <c r="K285" s="45"/>
      <c r="L285" s="20"/>
      <c r="M285" s="15"/>
      <c r="N285" s="33"/>
      <c r="O285" s="34"/>
      <c r="P285" s="33"/>
      <c r="Q285" s="33"/>
      <c r="R285" s="33"/>
      <c r="S285" s="33"/>
      <c r="T285" s="33"/>
      <c r="U285" s="33"/>
      <c r="V285" s="33"/>
      <c r="W285" s="33"/>
      <c r="X285" s="33"/>
      <c r="Y285" s="33"/>
      <c r="Z285" s="33"/>
      <c r="AA285" s="33"/>
      <c r="AB285" s="33"/>
      <c r="AC285" s="33"/>
    </row>
    <row r="286" ht="384.0" customHeight="1">
      <c r="A286" s="42"/>
      <c r="B286" s="43"/>
      <c r="C286" s="44"/>
      <c r="D286" s="43"/>
      <c r="E286" s="43"/>
      <c r="F286" s="43"/>
      <c r="G286" s="43"/>
      <c r="H286" s="10"/>
      <c r="I286" s="24"/>
      <c r="J286" s="24"/>
      <c r="K286" s="45"/>
      <c r="L286" s="20"/>
      <c r="M286" s="15"/>
      <c r="N286" s="33"/>
      <c r="O286" s="34"/>
      <c r="P286" s="33"/>
      <c r="Q286" s="33"/>
      <c r="R286" s="33"/>
      <c r="S286" s="33"/>
      <c r="T286" s="33"/>
      <c r="U286" s="33"/>
      <c r="V286" s="33"/>
      <c r="W286" s="33"/>
      <c r="X286" s="33"/>
      <c r="Y286" s="33"/>
      <c r="Z286" s="33"/>
      <c r="AA286" s="33"/>
      <c r="AB286" s="33"/>
      <c r="AC286" s="33"/>
    </row>
    <row r="287" ht="384.0" customHeight="1">
      <c r="A287" s="42"/>
      <c r="B287" s="43"/>
      <c r="C287" s="44"/>
      <c r="D287" s="43"/>
      <c r="E287" s="43"/>
      <c r="F287" s="43"/>
      <c r="G287" s="43"/>
      <c r="H287" s="10"/>
      <c r="I287" s="24"/>
      <c r="J287" s="24"/>
      <c r="K287" s="45"/>
      <c r="L287" s="20"/>
      <c r="M287" s="15"/>
      <c r="N287" s="33"/>
      <c r="O287" s="34"/>
      <c r="P287" s="33"/>
      <c r="Q287" s="33"/>
      <c r="R287" s="33"/>
      <c r="S287" s="33"/>
      <c r="T287" s="33"/>
      <c r="U287" s="33"/>
      <c r="V287" s="33"/>
      <c r="W287" s="33"/>
      <c r="X287" s="33"/>
      <c r="Y287" s="33"/>
      <c r="Z287" s="33"/>
      <c r="AA287" s="33"/>
      <c r="AB287" s="33"/>
      <c r="AC287" s="33"/>
    </row>
    <row r="288" ht="384.0" customHeight="1">
      <c r="A288" s="42"/>
      <c r="B288" s="43"/>
      <c r="C288" s="44"/>
      <c r="D288" s="43"/>
      <c r="E288" s="43"/>
      <c r="F288" s="43"/>
      <c r="G288" s="43"/>
      <c r="H288" s="10"/>
      <c r="I288" s="24"/>
      <c r="J288" s="24"/>
      <c r="K288" s="45"/>
      <c r="L288" s="20"/>
      <c r="M288" s="15"/>
      <c r="N288" s="33"/>
      <c r="O288" s="34"/>
      <c r="P288" s="33"/>
      <c r="Q288" s="33"/>
      <c r="R288" s="33"/>
      <c r="S288" s="33"/>
      <c r="T288" s="33"/>
      <c r="U288" s="33"/>
      <c r="V288" s="33"/>
      <c r="W288" s="33"/>
      <c r="X288" s="33"/>
      <c r="Y288" s="33"/>
      <c r="Z288" s="33"/>
      <c r="AA288" s="33"/>
      <c r="AB288" s="33"/>
      <c r="AC288" s="33"/>
    </row>
    <row r="289" ht="384.0" customHeight="1">
      <c r="A289" s="42"/>
      <c r="B289" s="43"/>
      <c r="C289" s="44"/>
      <c r="D289" s="43"/>
      <c r="E289" s="43"/>
      <c r="F289" s="43"/>
      <c r="G289" s="43"/>
      <c r="H289" s="10"/>
      <c r="I289" s="24"/>
      <c r="J289" s="24"/>
      <c r="K289" s="45"/>
      <c r="L289" s="20"/>
      <c r="M289" s="15"/>
      <c r="N289" s="33"/>
      <c r="O289" s="34"/>
      <c r="P289" s="33"/>
      <c r="Q289" s="33"/>
      <c r="R289" s="33"/>
      <c r="S289" s="33"/>
      <c r="T289" s="33"/>
      <c r="U289" s="33"/>
      <c r="V289" s="33"/>
      <c r="W289" s="33"/>
      <c r="X289" s="33"/>
      <c r="Y289" s="33"/>
      <c r="Z289" s="33"/>
      <c r="AA289" s="33"/>
      <c r="AB289" s="33"/>
      <c r="AC289" s="33"/>
    </row>
    <row r="290" ht="384.0" customHeight="1">
      <c r="A290" s="42"/>
      <c r="B290" s="43"/>
      <c r="C290" s="44"/>
      <c r="D290" s="43"/>
      <c r="E290" s="43"/>
      <c r="F290" s="43"/>
      <c r="G290" s="43"/>
      <c r="H290" s="10"/>
      <c r="I290" s="24"/>
      <c r="J290" s="24"/>
      <c r="K290" s="45"/>
      <c r="L290" s="20"/>
      <c r="M290" s="15"/>
      <c r="N290" s="33"/>
      <c r="O290" s="34"/>
      <c r="P290" s="33"/>
      <c r="Q290" s="33"/>
      <c r="R290" s="33"/>
      <c r="S290" s="33"/>
      <c r="T290" s="33"/>
      <c r="U290" s="33"/>
      <c r="V290" s="33"/>
      <c r="W290" s="33"/>
      <c r="X290" s="33"/>
      <c r="Y290" s="33"/>
      <c r="Z290" s="33"/>
      <c r="AA290" s="33"/>
      <c r="AB290" s="33"/>
      <c r="AC290" s="33"/>
    </row>
    <row r="291" ht="384.0" customHeight="1">
      <c r="A291" s="42"/>
      <c r="B291" s="43"/>
      <c r="C291" s="44"/>
      <c r="D291" s="43"/>
      <c r="E291" s="43"/>
      <c r="F291" s="43"/>
      <c r="G291" s="43"/>
      <c r="H291" s="10"/>
      <c r="I291" s="24"/>
      <c r="J291" s="24"/>
      <c r="K291" s="45"/>
      <c r="L291" s="20"/>
      <c r="M291" s="15"/>
      <c r="N291" s="33"/>
      <c r="O291" s="34"/>
      <c r="P291" s="33"/>
      <c r="Q291" s="33"/>
      <c r="R291" s="33"/>
      <c r="S291" s="33"/>
      <c r="T291" s="33"/>
      <c r="U291" s="33"/>
      <c r="V291" s="33"/>
      <c r="W291" s="33"/>
      <c r="X291" s="33"/>
      <c r="Y291" s="33"/>
      <c r="Z291" s="33"/>
      <c r="AA291" s="33"/>
      <c r="AB291" s="33"/>
      <c r="AC291" s="33"/>
    </row>
    <row r="292" ht="384.0" customHeight="1">
      <c r="A292" s="42"/>
      <c r="B292" s="43"/>
      <c r="C292" s="44"/>
      <c r="D292" s="43"/>
      <c r="E292" s="43"/>
      <c r="F292" s="43"/>
      <c r="G292" s="43"/>
      <c r="H292" s="10"/>
      <c r="I292" s="24"/>
      <c r="J292" s="24"/>
      <c r="K292" s="45"/>
      <c r="L292" s="20"/>
      <c r="M292" s="15"/>
      <c r="N292" s="33"/>
      <c r="O292" s="34"/>
      <c r="P292" s="33"/>
      <c r="Q292" s="33"/>
      <c r="R292" s="33"/>
      <c r="S292" s="33"/>
      <c r="T292" s="33"/>
      <c r="U292" s="33"/>
      <c r="V292" s="33"/>
      <c r="W292" s="33"/>
      <c r="X292" s="33"/>
      <c r="Y292" s="33"/>
      <c r="Z292" s="33"/>
      <c r="AA292" s="33"/>
      <c r="AB292" s="33"/>
      <c r="AC292" s="33"/>
    </row>
    <row r="293" ht="384.0" customHeight="1">
      <c r="A293" s="42"/>
      <c r="B293" s="43"/>
      <c r="C293" s="44"/>
      <c r="D293" s="43"/>
      <c r="E293" s="43"/>
      <c r="F293" s="43"/>
      <c r="G293" s="43"/>
      <c r="H293" s="10"/>
      <c r="I293" s="24"/>
      <c r="J293" s="24"/>
      <c r="K293" s="45"/>
      <c r="L293" s="20"/>
      <c r="M293" s="15"/>
      <c r="N293" s="33"/>
      <c r="O293" s="34"/>
      <c r="P293" s="33"/>
      <c r="Q293" s="33"/>
      <c r="R293" s="33"/>
      <c r="S293" s="33"/>
      <c r="T293" s="33"/>
      <c r="U293" s="33"/>
      <c r="V293" s="33"/>
      <c r="W293" s="33"/>
      <c r="X293" s="33"/>
      <c r="Y293" s="33"/>
      <c r="Z293" s="33"/>
      <c r="AA293" s="33"/>
      <c r="AB293" s="33"/>
      <c r="AC293" s="33"/>
    </row>
    <row r="294" ht="384.0" customHeight="1">
      <c r="A294" s="42"/>
      <c r="B294" s="43"/>
      <c r="C294" s="44"/>
      <c r="D294" s="43"/>
      <c r="E294" s="43"/>
      <c r="F294" s="43"/>
      <c r="G294" s="43"/>
      <c r="H294" s="10"/>
      <c r="I294" s="24"/>
      <c r="J294" s="24"/>
      <c r="K294" s="45"/>
      <c r="L294" s="20"/>
      <c r="M294" s="15"/>
      <c r="N294" s="33"/>
      <c r="O294" s="34"/>
      <c r="P294" s="33"/>
      <c r="Q294" s="33"/>
      <c r="R294" s="33"/>
      <c r="S294" s="33"/>
      <c r="T294" s="33"/>
      <c r="U294" s="33"/>
      <c r="V294" s="33"/>
      <c r="W294" s="33"/>
      <c r="X294" s="33"/>
      <c r="Y294" s="33"/>
      <c r="Z294" s="33"/>
      <c r="AA294" s="33"/>
      <c r="AB294" s="33"/>
      <c r="AC294" s="33"/>
    </row>
    <row r="295" ht="384.0" customHeight="1">
      <c r="A295" s="42"/>
      <c r="B295" s="43"/>
      <c r="C295" s="44"/>
      <c r="D295" s="43"/>
      <c r="E295" s="43"/>
      <c r="F295" s="43"/>
      <c r="G295" s="43"/>
      <c r="H295" s="10"/>
      <c r="I295" s="24"/>
      <c r="J295" s="24"/>
      <c r="K295" s="45"/>
      <c r="L295" s="20"/>
      <c r="M295" s="15"/>
      <c r="N295" s="33"/>
      <c r="O295" s="34"/>
      <c r="P295" s="33"/>
      <c r="Q295" s="33"/>
      <c r="R295" s="33"/>
      <c r="S295" s="33"/>
      <c r="T295" s="33"/>
      <c r="U295" s="33"/>
      <c r="V295" s="33"/>
      <c r="W295" s="33"/>
      <c r="X295" s="33"/>
      <c r="Y295" s="33"/>
      <c r="Z295" s="33"/>
      <c r="AA295" s="33"/>
      <c r="AB295" s="33"/>
      <c r="AC295" s="33"/>
    </row>
    <row r="296" ht="384.0" customHeight="1">
      <c r="A296" s="42"/>
      <c r="B296" s="43"/>
      <c r="C296" s="44"/>
      <c r="D296" s="43"/>
      <c r="E296" s="43"/>
      <c r="F296" s="43"/>
      <c r="G296" s="43"/>
      <c r="H296" s="10"/>
      <c r="I296" s="24"/>
      <c r="J296" s="24"/>
      <c r="K296" s="45"/>
      <c r="L296" s="20"/>
      <c r="M296" s="15"/>
      <c r="N296" s="33"/>
      <c r="O296" s="34"/>
      <c r="P296" s="33"/>
      <c r="Q296" s="33"/>
      <c r="R296" s="33"/>
      <c r="S296" s="33"/>
      <c r="T296" s="33"/>
      <c r="U296" s="33"/>
      <c r="V296" s="33"/>
      <c r="W296" s="33"/>
      <c r="X296" s="33"/>
      <c r="Y296" s="33"/>
      <c r="Z296" s="33"/>
      <c r="AA296" s="33"/>
      <c r="AB296" s="33"/>
      <c r="AC296" s="33"/>
    </row>
    <row r="297" ht="384.0" customHeight="1">
      <c r="A297" s="42"/>
      <c r="B297" s="43"/>
      <c r="C297" s="44"/>
      <c r="D297" s="43"/>
      <c r="E297" s="43"/>
      <c r="F297" s="43"/>
      <c r="G297" s="43"/>
      <c r="H297" s="10"/>
      <c r="I297" s="24"/>
      <c r="J297" s="24"/>
      <c r="K297" s="45"/>
      <c r="L297" s="20"/>
      <c r="M297" s="15"/>
      <c r="N297" s="33"/>
      <c r="O297" s="34"/>
      <c r="P297" s="33"/>
      <c r="Q297" s="33"/>
      <c r="R297" s="33"/>
      <c r="S297" s="33"/>
      <c r="T297" s="33"/>
      <c r="U297" s="33"/>
      <c r="V297" s="33"/>
      <c r="W297" s="33"/>
      <c r="X297" s="33"/>
      <c r="Y297" s="33"/>
      <c r="Z297" s="33"/>
      <c r="AA297" s="33"/>
      <c r="AB297" s="33"/>
      <c r="AC297" s="33"/>
    </row>
    <row r="298" ht="384.0" customHeight="1">
      <c r="A298" s="42"/>
      <c r="B298" s="43"/>
      <c r="C298" s="44"/>
      <c r="D298" s="43"/>
      <c r="E298" s="43"/>
      <c r="F298" s="43"/>
      <c r="G298" s="43"/>
      <c r="H298" s="10"/>
      <c r="I298" s="24"/>
      <c r="J298" s="24"/>
      <c r="K298" s="45"/>
      <c r="L298" s="20"/>
      <c r="M298" s="15"/>
      <c r="N298" s="33"/>
      <c r="O298" s="34"/>
      <c r="P298" s="33"/>
      <c r="Q298" s="33"/>
      <c r="R298" s="33"/>
      <c r="S298" s="33"/>
      <c r="T298" s="33"/>
      <c r="U298" s="33"/>
      <c r="V298" s="33"/>
      <c r="W298" s="33"/>
      <c r="X298" s="33"/>
      <c r="Y298" s="33"/>
      <c r="Z298" s="33"/>
      <c r="AA298" s="33"/>
      <c r="AB298" s="33"/>
      <c r="AC298" s="33"/>
    </row>
    <row r="299" ht="384.0" customHeight="1">
      <c r="A299" s="42"/>
      <c r="B299" s="43"/>
      <c r="C299" s="44"/>
      <c r="D299" s="43"/>
      <c r="E299" s="43"/>
      <c r="F299" s="43"/>
      <c r="G299" s="43"/>
      <c r="H299" s="10"/>
      <c r="I299" s="24"/>
      <c r="J299" s="24"/>
      <c r="K299" s="45"/>
      <c r="L299" s="20"/>
      <c r="M299" s="15"/>
      <c r="N299" s="33"/>
      <c r="O299" s="34"/>
      <c r="P299" s="33"/>
      <c r="Q299" s="33"/>
      <c r="R299" s="33"/>
      <c r="S299" s="33"/>
      <c r="T299" s="33"/>
      <c r="U299" s="33"/>
      <c r="V299" s="33"/>
      <c r="W299" s="33"/>
      <c r="X299" s="33"/>
      <c r="Y299" s="33"/>
      <c r="Z299" s="33"/>
      <c r="AA299" s="33"/>
      <c r="AB299" s="33"/>
      <c r="AC299" s="33"/>
    </row>
    <row r="300" ht="384.0" customHeight="1">
      <c r="A300" s="42"/>
      <c r="B300" s="43"/>
      <c r="C300" s="44"/>
      <c r="D300" s="43"/>
      <c r="E300" s="43"/>
      <c r="F300" s="43"/>
      <c r="G300" s="43"/>
      <c r="H300" s="10"/>
      <c r="I300" s="24"/>
      <c r="J300" s="24"/>
      <c r="K300" s="45"/>
      <c r="L300" s="20"/>
      <c r="M300" s="15"/>
      <c r="N300" s="33"/>
      <c r="O300" s="34"/>
      <c r="P300" s="33"/>
      <c r="Q300" s="33"/>
      <c r="R300" s="33"/>
      <c r="S300" s="33"/>
      <c r="T300" s="33"/>
      <c r="U300" s="33"/>
      <c r="V300" s="33"/>
      <c r="W300" s="33"/>
      <c r="X300" s="33"/>
      <c r="Y300" s="33"/>
      <c r="Z300" s="33"/>
      <c r="AA300" s="33"/>
      <c r="AB300" s="33"/>
      <c r="AC300" s="33"/>
    </row>
    <row r="301" ht="384.0" customHeight="1">
      <c r="A301" s="42"/>
      <c r="B301" s="43"/>
      <c r="C301" s="44"/>
      <c r="D301" s="43"/>
      <c r="E301" s="43"/>
      <c r="F301" s="43"/>
      <c r="G301" s="43"/>
      <c r="H301" s="10"/>
      <c r="I301" s="24"/>
      <c r="J301" s="24"/>
      <c r="K301" s="45"/>
      <c r="L301" s="20"/>
      <c r="M301" s="15"/>
      <c r="N301" s="33"/>
      <c r="O301" s="34"/>
      <c r="P301" s="33"/>
      <c r="Q301" s="33"/>
      <c r="R301" s="33"/>
      <c r="S301" s="33"/>
      <c r="T301" s="33"/>
      <c r="U301" s="33"/>
      <c r="V301" s="33"/>
      <c r="W301" s="33"/>
      <c r="X301" s="33"/>
      <c r="Y301" s="33"/>
      <c r="Z301" s="33"/>
      <c r="AA301" s="33"/>
      <c r="AB301" s="33"/>
      <c r="AC301" s="33"/>
    </row>
    <row r="302" ht="384.0" customHeight="1">
      <c r="A302" s="42"/>
      <c r="B302" s="43"/>
      <c r="C302" s="44"/>
      <c r="D302" s="43"/>
      <c r="E302" s="43"/>
      <c r="F302" s="43"/>
      <c r="G302" s="43"/>
      <c r="H302" s="10"/>
      <c r="I302" s="24"/>
      <c r="J302" s="24"/>
      <c r="K302" s="45"/>
      <c r="L302" s="20"/>
      <c r="M302" s="15"/>
      <c r="N302" s="33"/>
      <c r="O302" s="34"/>
      <c r="P302" s="33"/>
      <c r="Q302" s="33"/>
      <c r="R302" s="33"/>
      <c r="S302" s="33"/>
      <c r="T302" s="33"/>
      <c r="U302" s="33"/>
      <c r="V302" s="33"/>
      <c r="W302" s="33"/>
      <c r="X302" s="33"/>
      <c r="Y302" s="33"/>
      <c r="Z302" s="33"/>
      <c r="AA302" s="33"/>
      <c r="AB302" s="33"/>
      <c r="AC302" s="33"/>
    </row>
    <row r="303" ht="384.0" customHeight="1">
      <c r="A303" s="42"/>
      <c r="B303" s="43"/>
      <c r="C303" s="44"/>
      <c r="D303" s="43"/>
      <c r="E303" s="43"/>
      <c r="F303" s="43"/>
      <c r="G303" s="43"/>
      <c r="H303" s="10"/>
      <c r="I303" s="24"/>
      <c r="J303" s="24"/>
      <c r="K303" s="45"/>
      <c r="L303" s="20"/>
      <c r="M303" s="15"/>
      <c r="N303" s="33"/>
      <c r="O303" s="34"/>
      <c r="P303" s="33"/>
      <c r="Q303" s="33"/>
      <c r="R303" s="33"/>
      <c r="S303" s="33"/>
      <c r="T303" s="33"/>
      <c r="U303" s="33"/>
      <c r="V303" s="33"/>
      <c r="W303" s="33"/>
      <c r="X303" s="33"/>
      <c r="Y303" s="33"/>
      <c r="Z303" s="33"/>
      <c r="AA303" s="33"/>
      <c r="AB303" s="33"/>
      <c r="AC303" s="33"/>
    </row>
    <row r="304" ht="384.0" customHeight="1">
      <c r="A304" s="42"/>
      <c r="B304" s="43"/>
      <c r="C304" s="44"/>
      <c r="D304" s="43"/>
      <c r="E304" s="43"/>
      <c r="F304" s="43"/>
      <c r="G304" s="43"/>
      <c r="H304" s="10"/>
      <c r="I304" s="24"/>
      <c r="J304" s="24"/>
      <c r="K304" s="45"/>
      <c r="L304" s="20"/>
      <c r="M304" s="15"/>
      <c r="N304" s="33"/>
      <c r="O304" s="34"/>
      <c r="P304" s="33"/>
      <c r="Q304" s="33"/>
      <c r="R304" s="33"/>
      <c r="S304" s="33"/>
      <c r="T304" s="33"/>
      <c r="U304" s="33"/>
      <c r="V304" s="33"/>
      <c r="W304" s="33"/>
      <c r="X304" s="33"/>
      <c r="Y304" s="33"/>
      <c r="Z304" s="33"/>
      <c r="AA304" s="33"/>
      <c r="AB304" s="33"/>
      <c r="AC304" s="33"/>
    </row>
    <row r="305" ht="384.0" customHeight="1">
      <c r="A305" s="42"/>
      <c r="B305" s="43"/>
      <c r="C305" s="44"/>
      <c r="D305" s="43"/>
      <c r="E305" s="43"/>
      <c r="F305" s="43"/>
      <c r="G305" s="43"/>
      <c r="H305" s="10"/>
      <c r="I305" s="24"/>
      <c r="J305" s="24"/>
      <c r="K305" s="45"/>
      <c r="L305" s="20"/>
      <c r="M305" s="15"/>
      <c r="N305" s="33"/>
      <c r="O305" s="34"/>
      <c r="P305" s="33"/>
      <c r="Q305" s="33"/>
      <c r="R305" s="33"/>
      <c r="S305" s="33"/>
      <c r="T305" s="33"/>
      <c r="U305" s="33"/>
      <c r="V305" s="33"/>
      <c r="W305" s="33"/>
      <c r="X305" s="33"/>
      <c r="Y305" s="33"/>
      <c r="Z305" s="33"/>
      <c r="AA305" s="33"/>
      <c r="AB305" s="33"/>
      <c r="AC305" s="33"/>
    </row>
    <row r="306" ht="384.0" customHeight="1">
      <c r="A306" s="42"/>
      <c r="B306" s="43"/>
      <c r="C306" s="44"/>
      <c r="D306" s="43"/>
      <c r="E306" s="43"/>
      <c r="F306" s="43"/>
      <c r="G306" s="43"/>
      <c r="H306" s="10"/>
      <c r="I306" s="24"/>
      <c r="J306" s="24"/>
      <c r="K306" s="45"/>
      <c r="L306" s="20"/>
      <c r="M306" s="15"/>
      <c r="N306" s="33"/>
      <c r="O306" s="34"/>
      <c r="P306" s="33"/>
      <c r="Q306" s="33"/>
      <c r="R306" s="33"/>
      <c r="S306" s="33"/>
      <c r="T306" s="33"/>
      <c r="U306" s="33"/>
      <c r="V306" s="33"/>
      <c r="W306" s="33"/>
      <c r="X306" s="33"/>
      <c r="Y306" s="33"/>
      <c r="Z306" s="33"/>
      <c r="AA306" s="33"/>
      <c r="AB306" s="33"/>
      <c r="AC306" s="33"/>
    </row>
    <row r="307" ht="384.0" customHeight="1">
      <c r="A307" s="42"/>
      <c r="B307" s="43"/>
      <c r="C307" s="44"/>
      <c r="D307" s="43"/>
      <c r="E307" s="43"/>
      <c r="F307" s="43"/>
      <c r="G307" s="43"/>
      <c r="H307" s="10"/>
      <c r="I307" s="24"/>
      <c r="J307" s="24"/>
      <c r="K307" s="45"/>
      <c r="L307" s="20"/>
      <c r="M307" s="15"/>
      <c r="N307" s="33"/>
      <c r="O307" s="34"/>
      <c r="P307" s="33"/>
      <c r="Q307" s="33"/>
      <c r="R307" s="33"/>
      <c r="S307" s="33"/>
      <c r="T307" s="33"/>
      <c r="U307" s="33"/>
      <c r="V307" s="33"/>
      <c r="W307" s="33"/>
      <c r="X307" s="33"/>
      <c r="Y307" s="33"/>
      <c r="Z307" s="33"/>
      <c r="AA307" s="33"/>
      <c r="AB307" s="33"/>
      <c r="AC307" s="33"/>
    </row>
    <row r="308" ht="384.0" customHeight="1">
      <c r="A308" s="42"/>
      <c r="B308" s="43"/>
      <c r="C308" s="44"/>
      <c r="D308" s="43"/>
      <c r="E308" s="43"/>
      <c r="F308" s="43"/>
      <c r="G308" s="43"/>
      <c r="H308" s="10"/>
      <c r="I308" s="24"/>
      <c r="J308" s="24"/>
      <c r="K308" s="45"/>
      <c r="L308" s="20"/>
      <c r="M308" s="15"/>
      <c r="N308" s="33"/>
      <c r="O308" s="34"/>
      <c r="P308" s="33"/>
      <c r="Q308" s="33"/>
      <c r="R308" s="33"/>
      <c r="S308" s="33"/>
      <c r="T308" s="33"/>
      <c r="U308" s="33"/>
      <c r="V308" s="33"/>
      <c r="W308" s="33"/>
      <c r="X308" s="33"/>
      <c r="Y308" s="33"/>
      <c r="Z308" s="33"/>
      <c r="AA308" s="33"/>
      <c r="AB308" s="33"/>
      <c r="AC308" s="33"/>
    </row>
    <row r="309" ht="384.0" customHeight="1">
      <c r="A309" s="42"/>
      <c r="B309" s="43"/>
      <c r="C309" s="44"/>
      <c r="D309" s="43"/>
      <c r="E309" s="43"/>
      <c r="F309" s="43"/>
      <c r="G309" s="43"/>
      <c r="H309" s="10"/>
      <c r="I309" s="24"/>
      <c r="J309" s="24"/>
      <c r="K309" s="45"/>
      <c r="L309" s="20"/>
      <c r="M309" s="15"/>
      <c r="N309" s="33"/>
      <c r="O309" s="34"/>
      <c r="P309" s="33"/>
      <c r="Q309" s="33"/>
      <c r="R309" s="33"/>
      <c r="S309" s="33"/>
      <c r="T309" s="33"/>
      <c r="U309" s="33"/>
      <c r="V309" s="33"/>
      <c r="W309" s="33"/>
      <c r="X309" s="33"/>
      <c r="Y309" s="33"/>
      <c r="Z309" s="33"/>
      <c r="AA309" s="33"/>
      <c r="AB309" s="33"/>
      <c r="AC309" s="33"/>
    </row>
    <row r="310" ht="384.0" customHeight="1">
      <c r="A310" s="42"/>
      <c r="B310" s="43"/>
      <c r="C310" s="44"/>
      <c r="D310" s="43"/>
      <c r="E310" s="43"/>
      <c r="F310" s="43"/>
      <c r="G310" s="43"/>
      <c r="H310" s="10"/>
      <c r="I310" s="24"/>
      <c r="J310" s="24"/>
      <c r="K310" s="45"/>
      <c r="L310" s="20"/>
      <c r="M310" s="15"/>
      <c r="N310" s="33"/>
      <c r="O310" s="34"/>
      <c r="P310" s="33"/>
      <c r="Q310" s="33"/>
      <c r="R310" s="33"/>
      <c r="S310" s="33"/>
      <c r="T310" s="33"/>
      <c r="U310" s="33"/>
      <c r="V310" s="33"/>
      <c r="W310" s="33"/>
      <c r="X310" s="33"/>
      <c r="Y310" s="33"/>
      <c r="Z310" s="33"/>
      <c r="AA310" s="33"/>
      <c r="AB310" s="33"/>
      <c r="AC310" s="33"/>
    </row>
    <row r="311" ht="384.0" customHeight="1">
      <c r="A311" s="42"/>
      <c r="B311" s="43"/>
      <c r="C311" s="44"/>
      <c r="D311" s="43"/>
      <c r="E311" s="43"/>
      <c r="F311" s="43"/>
      <c r="G311" s="43"/>
      <c r="H311" s="10"/>
      <c r="I311" s="24"/>
      <c r="J311" s="24"/>
      <c r="K311" s="45"/>
      <c r="L311" s="20"/>
      <c r="M311" s="15"/>
      <c r="N311" s="33"/>
      <c r="O311" s="34"/>
      <c r="P311" s="33"/>
      <c r="Q311" s="33"/>
      <c r="R311" s="33"/>
      <c r="S311" s="33"/>
      <c r="T311" s="33"/>
      <c r="U311" s="33"/>
      <c r="V311" s="33"/>
      <c r="W311" s="33"/>
      <c r="X311" s="33"/>
      <c r="Y311" s="33"/>
      <c r="Z311" s="33"/>
      <c r="AA311" s="33"/>
      <c r="AB311" s="33"/>
      <c r="AC311" s="33"/>
    </row>
    <row r="312" ht="384.0" customHeight="1">
      <c r="A312" s="42"/>
      <c r="B312" s="43"/>
      <c r="C312" s="44"/>
      <c r="D312" s="43"/>
      <c r="E312" s="43"/>
      <c r="F312" s="43"/>
      <c r="G312" s="43"/>
      <c r="H312" s="10"/>
      <c r="I312" s="24"/>
      <c r="J312" s="24"/>
      <c r="K312" s="45"/>
      <c r="L312" s="20"/>
      <c r="M312" s="15"/>
      <c r="N312" s="33"/>
      <c r="O312" s="34"/>
      <c r="P312" s="33"/>
      <c r="Q312" s="33"/>
      <c r="R312" s="33"/>
      <c r="S312" s="33"/>
      <c r="T312" s="33"/>
      <c r="U312" s="33"/>
      <c r="V312" s="33"/>
      <c r="W312" s="33"/>
      <c r="X312" s="33"/>
      <c r="Y312" s="33"/>
      <c r="Z312" s="33"/>
      <c r="AA312" s="33"/>
      <c r="AB312" s="33"/>
      <c r="AC312" s="33"/>
    </row>
    <row r="313" ht="384.0" customHeight="1">
      <c r="A313" s="42"/>
      <c r="B313" s="43"/>
      <c r="C313" s="44"/>
      <c r="D313" s="43"/>
      <c r="E313" s="43"/>
      <c r="F313" s="43"/>
      <c r="G313" s="43"/>
      <c r="H313" s="10"/>
      <c r="I313" s="24"/>
      <c r="J313" s="24"/>
      <c r="K313" s="45"/>
      <c r="L313" s="20"/>
      <c r="M313" s="15"/>
      <c r="N313" s="33"/>
      <c r="O313" s="34"/>
      <c r="P313" s="33"/>
      <c r="Q313" s="33"/>
      <c r="R313" s="33"/>
      <c r="S313" s="33"/>
      <c r="T313" s="33"/>
      <c r="U313" s="33"/>
      <c r="V313" s="33"/>
      <c r="W313" s="33"/>
      <c r="X313" s="33"/>
      <c r="Y313" s="33"/>
      <c r="Z313" s="33"/>
      <c r="AA313" s="33"/>
      <c r="AB313" s="33"/>
      <c r="AC313" s="33"/>
    </row>
    <row r="314" ht="384.0" customHeight="1">
      <c r="A314" s="42"/>
      <c r="B314" s="43"/>
      <c r="C314" s="44"/>
      <c r="D314" s="43"/>
      <c r="E314" s="43"/>
      <c r="F314" s="43"/>
      <c r="G314" s="43"/>
      <c r="H314" s="10"/>
      <c r="I314" s="24"/>
      <c r="J314" s="24"/>
      <c r="K314" s="45"/>
      <c r="L314" s="20"/>
      <c r="M314" s="15"/>
      <c r="N314" s="33"/>
      <c r="O314" s="34"/>
      <c r="P314" s="33"/>
      <c r="Q314" s="33"/>
      <c r="R314" s="33"/>
      <c r="S314" s="33"/>
      <c r="T314" s="33"/>
      <c r="U314" s="33"/>
      <c r="V314" s="33"/>
      <c r="W314" s="33"/>
      <c r="X314" s="33"/>
      <c r="Y314" s="33"/>
      <c r="Z314" s="33"/>
      <c r="AA314" s="33"/>
      <c r="AB314" s="33"/>
      <c r="AC314" s="33"/>
    </row>
    <row r="315" ht="384.0" customHeight="1">
      <c r="A315" s="42"/>
      <c r="B315" s="43"/>
      <c r="C315" s="44"/>
      <c r="D315" s="43"/>
      <c r="E315" s="43"/>
      <c r="F315" s="43"/>
      <c r="G315" s="43"/>
      <c r="H315" s="10"/>
      <c r="I315" s="24"/>
      <c r="J315" s="24"/>
      <c r="K315" s="45"/>
      <c r="L315" s="20"/>
      <c r="M315" s="15"/>
      <c r="N315" s="33"/>
      <c r="O315" s="34"/>
      <c r="P315" s="33"/>
      <c r="Q315" s="33"/>
      <c r="R315" s="33"/>
      <c r="S315" s="33"/>
      <c r="T315" s="33"/>
      <c r="U315" s="33"/>
      <c r="V315" s="33"/>
      <c r="W315" s="33"/>
      <c r="X315" s="33"/>
      <c r="Y315" s="33"/>
      <c r="Z315" s="33"/>
      <c r="AA315" s="33"/>
      <c r="AB315" s="33"/>
      <c r="AC315" s="33"/>
    </row>
    <row r="316" ht="384.0" customHeight="1">
      <c r="A316" s="42"/>
      <c r="B316" s="43"/>
      <c r="C316" s="44"/>
      <c r="D316" s="43"/>
      <c r="E316" s="43"/>
      <c r="F316" s="43"/>
      <c r="G316" s="43"/>
      <c r="H316" s="10"/>
      <c r="I316" s="24"/>
      <c r="J316" s="24"/>
      <c r="K316" s="45"/>
      <c r="L316" s="20"/>
      <c r="M316" s="15"/>
      <c r="N316" s="33"/>
      <c r="O316" s="34"/>
      <c r="P316" s="33"/>
      <c r="Q316" s="33"/>
      <c r="R316" s="33"/>
      <c r="S316" s="33"/>
      <c r="T316" s="33"/>
      <c r="U316" s="33"/>
      <c r="V316" s="33"/>
      <c r="W316" s="33"/>
      <c r="X316" s="33"/>
      <c r="Y316" s="33"/>
      <c r="Z316" s="33"/>
      <c r="AA316" s="33"/>
      <c r="AB316" s="33"/>
      <c r="AC316" s="33"/>
    </row>
    <row r="317" ht="384.0" customHeight="1">
      <c r="A317" s="42"/>
      <c r="B317" s="43"/>
      <c r="C317" s="44"/>
      <c r="D317" s="43"/>
      <c r="E317" s="43"/>
      <c r="F317" s="43"/>
      <c r="G317" s="43"/>
      <c r="H317" s="10"/>
      <c r="I317" s="24"/>
      <c r="J317" s="24"/>
      <c r="K317" s="45"/>
      <c r="L317" s="20"/>
      <c r="M317" s="15"/>
      <c r="N317" s="33"/>
      <c r="O317" s="34"/>
      <c r="P317" s="33"/>
      <c r="Q317" s="33"/>
      <c r="R317" s="33"/>
      <c r="S317" s="33"/>
      <c r="T317" s="33"/>
      <c r="U317" s="33"/>
      <c r="V317" s="33"/>
      <c r="W317" s="33"/>
      <c r="X317" s="33"/>
      <c r="Y317" s="33"/>
      <c r="Z317" s="33"/>
      <c r="AA317" s="33"/>
      <c r="AB317" s="33"/>
      <c r="AC317" s="33"/>
    </row>
    <row r="318" ht="384.0" customHeight="1">
      <c r="A318" s="42"/>
      <c r="B318" s="43"/>
      <c r="C318" s="44"/>
      <c r="D318" s="43"/>
      <c r="E318" s="43"/>
      <c r="F318" s="43"/>
      <c r="G318" s="43"/>
      <c r="H318" s="10"/>
      <c r="I318" s="24"/>
      <c r="J318" s="24"/>
      <c r="K318" s="45"/>
      <c r="L318" s="20"/>
      <c r="M318" s="15"/>
      <c r="N318" s="33"/>
      <c r="O318" s="34"/>
      <c r="P318" s="33"/>
      <c r="Q318" s="33"/>
      <c r="R318" s="33"/>
      <c r="S318" s="33"/>
      <c r="T318" s="33"/>
      <c r="U318" s="33"/>
      <c r="V318" s="33"/>
      <c r="W318" s="33"/>
      <c r="X318" s="33"/>
      <c r="Y318" s="33"/>
      <c r="Z318" s="33"/>
      <c r="AA318" s="33"/>
      <c r="AB318" s="33"/>
      <c r="AC318" s="33"/>
    </row>
    <row r="319" ht="384.0" customHeight="1">
      <c r="A319" s="42"/>
      <c r="B319" s="43"/>
      <c r="C319" s="44"/>
      <c r="D319" s="43"/>
      <c r="E319" s="43"/>
      <c r="F319" s="43"/>
      <c r="G319" s="43"/>
      <c r="H319" s="10"/>
      <c r="I319" s="24"/>
      <c r="J319" s="24"/>
      <c r="K319" s="45"/>
      <c r="L319" s="20"/>
      <c r="M319" s="15"/>
      <c r="N319" s="33"/>
      <c r="O319" s="34"/>
      <c r="P319" s="33"/>
      <c r="Q319" s="33"/>
      <c r="R319" s="33"/>
      <c r="S319" s="33"/>
      <c r="T319" s="33"/>
      <c r="U319" s="33"/>
      <c r="V319" s="33"/>
      <c r="W319" s="33"/>
      <c r="X319" s="33"/>
      <c r="Y319" s="33"/>
      <c r="Z319" s="33"/>
      <c r="AA319" s="33"/>
      <c r="AB319" s="33"/>
      <c r="AC319" s="33"/>
    </row>
    <row r="320" ht="384.0" customHeight="1">
      <c r="A320" s="42"/>
      <c r="B320" s="43"/>
      <c r="C320" s="44"/>
      <c r="D320" s="43"/>
      <c r="E320" s="43"/>
      <c r="F320" s="43"/>
      <c r="G320" s="43"/>
      <c r="H320" s="10"/>
      <c r="I320" s="24"/>
      <c r="J320" s="24"/>
      <c r="K320" s="45"/>
      <c r="L320" s="20"/>
      <c r="M320" s="15"/>
      <c r="N320" s="33"/>
      <c r="O320" s="34"/>
      <c r="P320" s="33"/>
      <c r="Q320" s="33"/>
      <c r="R320" s="33"/>
      <c r="S320" s="33"/>
      <c r="T320" s="33"/>
      <c r="U320" s="33"/>
      <c r="V320" s="33"/>
      <c r="W320" s="33"/>
      <c r="X320" s="33"/>
      <c r="Y320" s="33"/>
      <c r="Z320" s="33"/>
      <c r="AA320" s="33"/>
      <c r="AB320" s="33"/>
      <c r="AC320" s="33"/>
    </row>
    <row r="321" ht="384.0" customHeight="1">
      <c r="A321" s="42"/>
      <c r="B321" s="43"/>
      <c r="C321" s="44"/>
      <c r="D321" s="43"/>
      <c r="E321" s="43"/>
      <c r="F321" s="43"/>
      <c r="G321" s="43"/>
      <c r="H321" s="10"/>
      <c r="I321" s="24"/>
      <c r="J321" s="24"/>
      <c r="K321" s="45"/>
      <c r="L321" s="20"/>
      <c r="M321" s="15"/>
      <c r="N321" s="33"/>
      <c r="O321" s="34"/>
      <c r="P321" s="33"/>
      <c r="Q321" s="33"/>
      <c r="R321" s="33"/>
      <c r="S321" s="33"/>
      <c r="T321" s="33"/>
      <c r="U321" s="33"/>
      <c r="V321" s="33"/>
      <c r="W321" s="33"/>
      <c r="X321" s="33"/>
      <c r="Y321" s="33"/>
      <c r="Z321" s="33"/>
      <c r="AA321" s="33"/>
      <c r="AB321" s="33"/>
      <c r="AC321" s="33"/>
    </row>
    <row r="322" ht="384.0" customHeight="1">
      <c r="A322" s="42"/>
      <c r="B322" s="43"/>
      <c r="C322" s="44"/>
      <c r="D322" s="43"/>
      <c r="E322" s="43"/>
      <c r="F322" s="43"/>
      <c r="G322" s="43"/>
      <c r="H322" s="10"/>
      <c r="I322" s="24"/>
      <c r="J322" s="24"/>
      <c r="K322" s="45"/>
      <c r="L322" s="20"/>
      <c r="M322" s="15"/>
      <c r="N322" s="33"/>
      <c r="O322" s="34"/>
      <c r="P322" s="33"/>
      <c r="Q322" s="33"/>
      <c r="R322" s="33"/>
      <c r="S322" s="33"/>
      <c r="T322" s="33"/>
      <c r="U322" s="33"/>
      <c r="V322" s="33"/>
      <c r="W322" s="33"/>
      <c r="X322" s="33"/>
      <c r="Y322" s="33"/>
      <c r="Z322" s="33"/>
      <c r="AA322" s="33"/>
      <c r="AB322" s="33"/>
      <c r="AC322" s="33"/>
    </row>
    <row r="323" ht="384.0" customHeight="1">
      <c r="A323" s="42"/>
      <c r="B323" s="43"/>
      <c r="C323" s="44"/>
      <c r="D323" s="43"/>
      <c r="E323" s="43"/>
      <c r="F323" s="43"/>
      <c r="G323" s="43"/>
      <c r="H323" s="10"/>
      <c r="I323" s="24"/>
      <c r="J323" s="24"/>
      <c r="K323" s="45"/>
      <c r="L323" s="20"/>
      <c r="M323" s="15"/>
      <c r="N323" s="33"/>
      <c r="O323" s="34"/>
      <c r="P323" s="33"/>
      <c r="Q323" s="33"/>
      <c r="R323" s="33"/>
      <c r="S323" s="33"/>
      <c r="T323" s="33"/>
      <c r="U323" s="33"/>
      <c r="V323" s="33"/>
      <c r="W323" s="33"/>
      <c r="X323" s="33"/>
      <c r="Y323" s="33"/>
      <c r="Z323" s="33"/>
      <c r="AA323" s="33"/>
      <c r="AB323" s="33"/>
      <c r="AC323" s="33"/>
    </row>
    <row r="324" ht="384.0" customHeight="1">
      <c r="A324" s="42"/>
      <c r="B324" s="43"/>
      <c r="C324" s="44"/>
      <c r="D324" s="43"/>
      <c r="E324" s="43"/>
      <c r="F324" s="43"/>
      <c r="G324" s="43"/>
      <c r="H324" s="10"/>
      <c r="I324" s="24"/>
      <c r="J324" s="24"/>
      <c r="K324" s="45"/>
      <c r="L324" s="20"/>
      <c r="M324" s="15"/>
      <c r="N324" s="33"/>
      <c r="O324" s="34"/>
      <c r="P324" s="33"/>
      <c r="Q324" s="33"/>
      <c r="R324" s="33"/>
      <c r="S324" s="33"/>
      <c r="T324" s="33"/>
      <c r="U324" s="33"/>
      <c r="V324" s="33"/>
      <c r="W324" s="33"/>
      <c r="X324" s="33"/>
      <c r="Y324" s="33"/>
      <c r="Z324" s="33"/>
      <c r="AA324" s="33"/>
      <c r="AB324" s="33"/>
      <c r="AC324" s="33"/>
    </row>
    <row r="325" ht="384.0" customHeight="1">
      <c r="A325" s="42"/>
      <c r="B325" s="43"/>
      <c r="C325" s="44"/>
      <c r="D325" s="43"/>
      <c r="E325" s="43"/>
      <c r="F325" s="43"/>
      <c r="G325" s="43"/>
      <c r="H325" s="10"/>
      <c r="I325" s="24"/>
      <c r="J325" s="24"/>
      <c r="K325" s="45"/>
      <c r="L325" s="20"/>
      <c r="M325" s="15"/>
      <c r="N325" s="33"/>
      <c r="O325" s="34"/>
      <c r="P325" s="33"/>
      <c r="Q325" s="33"/>
      <c r="R325" s="33"/>
      <c r="S325" s="33"/>
      <c r="T325" s="33"/>
      <c r="U325" s="33"/>
      <c r="V325" s="33"/>
      <c r="W325" s="33"/>
      <c r="X325" s="33"/>
      <c r="Y325" s="33"/>
      <c r="Z325" s="33"/>
      <c r="AA325" s="33"/>
      <c r="AB325" s="33"/>
      <c r="AC325" s="33"/>
    </row>
    <row r="326" ht="384.0" customHeight="1">
      <c r="A326" s="42"/>
      <c r="B326" s="43"/>
      <c r="C326" s="44"/>
      <c r="D326" s="43"/>
      <c r="E326" s="43"/>
      <c r="F326" s="43"/>
      <c r="G326" s="43"/>
      <c r="H326" s="10"/>
      <c r="I326" s="24"/>
      <c r="J326" s="24"/>
      <c r="K326" s="45"/>
      <c r="L326" s="20"/>
      <c r="M326" s="15"/>
      <c r="N326" s="33"/>
      <c r="O326" s="34"/>
      <c r="P326" s="33"/>
      <c r="Q326" s="33"/>
      <c r="R326" s="33"/>
      <c r="S326" s="33"/>
      <c r="T326" s="33"/>
      <c r="U326" s="33"/>
      <c r="V326" s="33"/>
      <c r="W326" s="33"/>
      <c r="X326" s="33"/>
      <c r="Y326" s="33"/>
      <c r="Z326" s="33"/>
      <c r="AA326" s="33"/>
      <c r="AB326" s="33"/>
      <c r="AC326" s="33"/>
    </row>
    <row r="327" ht="384.0" customHeight="1">
      <c r="A327" s="42"/>
      <c r="B327" s="43"/>
      <c r="C327" s="44"/>
      <c r="D327" s="43"/>
      <c r="E327" s="43"/>
      <c r="F327" s="43"/>
      <c r="G327" s="43"/>
      <c r="H327" s="10"/>
      <c r="I327" s="24"/>
      <c r="J327" s="24"/>
      <c r="K327" s="45"/>
      <c r="L327" s="20"/>
      <c r="M327" s="15"/>
      <c r="N327" s="33"/>
      <c r="O327" s="34"/>
      <c r="P327" s="33"/>
      <c r="Q327" s="33"/>
      <c r="R327" s="33"/>
      <c r="S327" s="33"/>
      <c r="T327" s="33"/>
      <c r="U327" s="33"/>
      <c r="V327" s="33"/>
      <c r="W327" s="33"/>
      <c r="X327" s="33"/>
      <c r="Y327" s="33"/>
      <c r="Z327" s="33"/>
      <c r="AA327" s="33"/>
      <c r="AB327" s="33"/>
      <c r="AC327" s="33"/>
    </row>
    <row r="328" ht="384.0" customHeight="1">
      <c r="A328" s="42"/>
      <c r="B328" s="43"/>
      <c r="C328" s="44"/>
      <c r="D328" s="43"/>
      <c r="E328" s="43"/>
      <c r="F328" s="43"/>
      <c r="G328" s="43"/>
      <c r="H328" s="10"/>
      <c r="I328" s="24"/>
      <c r="J328" s="24"/>
      <c r="K328" s="45"/>
      <c r="L328" s="20"/>
      <c r="M328" s="15"/>
      <c r="N328" s="33"/>
      <c r="O328" s="34"/>
      <c r="P328" s="33"/>
      <c r="Q328" s="33"/>
      <c r="R328" s="33"/>
      <c r="S328" s="33"/>
      <c r="T328" s="33"/>
      <c r="U328" s="33"/>
      <c r="V328" s="33"/>
      <c r="W328" s="33"/>
      <c r="X328" s="33"/>
      <c r="Y328" s="33"/>
      <c r="Z328" s="33"/>
      <c r="AA328" s="33"/>
      <c r="AB328" s="33"/>
      <c r="AC328" s="33"/>
    </row>
    <row r="329" ht="384.0" customHeight="1">
      <c r="A329" s="42"/>
      <c r="B329" s="43"/>
      <c r="C329" s="44"/>
      <c r="D329" s="43"/>
      <c r="E329" s="43"/>
      <c r="F329" s="43"/>
      <c r="G329" s="43"/>
      <c r="H329" s="10"/>
      <c r="I329" s="24"/>
      <c r="J329" s="24"/>
      <c r="K329" s="45"/>
      <c r="L329" s="20"/>
      <c r="M329" s="15"/>
      <c r="N329" s="33"/>
      <c r="O329" s="34"/>
      <c r="P329" s="33"/>
      <c r="Q329" s="33"/>
      <c r="R329" s="33"/>
      <c r="S329" s="33"/>
      <c r="T329" s="33"/>
      <c r="U329" s="33"/>
      <c r="V329" s="33"/>
      <c r="W329" s="33"/>
      <c r="X329" s="33"/>
      <c r="Y329" s="33"/>
      <c r="Z329" s="33"/>
      <c r="AA329" s="33"/>
      <c r="AB329" s="33"/>
      <c r="AC329" s="33"/>
    </row>
    <row r="330" ht="384.0" customHeight="1">
      <c r="A330" s="42"/>
      <c r="B330" s="43"/>
      <c r="C330" s="44"/>
      <c r="D330" s="43"/>
      <c r="E330" s="43"/>
      <c r="F330" s="43"/>
      <c r="G330" s="43"/>
      <c r="H330" s="10"/>
      <c r="I330" s="24"/>
      <c r="J330" s="24"/>
      <c r="K330" s="45"/>
      <c r="L330" s="20"/>
      <c r="M330" s="15"/>
      <c r="N330" s="33"/>
      <c r="O330" s="34"/>
      <c r="P330" s="33"/>
      <c r="Q330" s="33"/>
      <c r="R330" s="33"/>
      <c r="S330" s="33"/>
      <c r="T330" s="33"/>
      <c r="U330" s="33"/>
      <c r="V330" s="33"/>
      <c r="W330" s="33"/>
      <c r="X330" s="33"/>
      <c r="Y330" s="33"/>
      <c r="Z330" s="33"/>
      <c r="AA330" s="33"/>
      <c r="AB330" s="33"/>
      <c r="AC330" s="33"/>
    </row>
    <row r="331" ht="384.0" customHeight="1">
      <c r="A331" s="42"/>
      <c r="B331" s="43"/>
      <c r="C331" s="44"/>
      <c r="D331" s="43"/>
      <c r="E331" s="43"/>
      <c r="F331" s="43"/>
      <c r="G331" s="43"/>
      <c r="H331" s="10"/>
      <c r="I331" s="24"/>
      <c r="J331" s="24"/>
      <c r="K331" s="45"/>
      <c r="L331" s="20"/>
      <c r="M331" s="15"/>
      <c r="N331" s="33"/>
      <c r="O331" s="34"/>
      <c r="P331" s="33"/>
      <c r="Q331" s="33"/>
      <c r="R331" s="33"/>
      <c r="S331" s="33"/>
      <c r="T331" s="33"/>
      <c r="U331" s="33"/>
      <c r="V331" s="33"/>
      <c r="W331" s="33"/>
      <c r="X331" s="33"/>
      <c r="Y331" s="33"/>
      <c r="Z331" s="33"/>
      <c r="AA331" s="33"/>
      <c r="AB331" s="33"/>
      <c r="AC331" s="33"/>
    </row>
    <row r="332" ht="384.0" customHeight="1">
      <c r="A332" s="42"/>
      <c r="B332" s="43"/>
      <c r="C332" s="44"/>
      <c r="D332" s="43"/>
      <c r="E332" s="43"/>
      <c r="F332" s="43"/>
      <c r="G332" s="43"/>
      <c r="H332" s="10"/>
      <c r="I332" s="24"/>
      <c r="J332" s="24"/>
      <c r="K332" s="45"/>
      <c r="L332" s="20"/>
      <c r="M332" s="15"/>
      <c r="N332" s="33"/>
      <c r="O332" s="34"/>
      <c r="P332" s="33"/>
      <c r="Q332" s="33"/>
      <c r="R332" s="33"/>
      <c r="S332" s="33"/>
      <c r="T332" s="33"/>
      <c r="U332" s="33"/>
      <c r="V332" s="33"/>
      <c r="W332" s="33"/>
      <c r="X332" s="33"/>
      <c r="Y332" s="33"/>
      <c r="Z332" s="33"/>
      <c r="AA332" s="33"/>
      <c r="AB332" s="33"/>
      <c r="AC332" s="33"/>
    </row>
    <row r="333" ht="384.0" customHeight="1">
      <c r="A333" s="42"/>
      <c r="B333" s="43"/>
      <c r="C333" s="44"/>
      <c r="D333" s="43"/>
      <c r="E333" s="43"/>
      <c r="F333" s="43"/>
      <c r="G333" s="43"/>
      <c r="H333" s="10"/>
      <c r="I333" s="24"/>
      <c r="J333" s="24"/>
      <c r="K333" s="45"/>
      <c r="L333" s="20"/>
      <c r="M333" s="15"/>
      <c r="N333" s="33"/>
      <c r="O333" s="34"/>
      <c r="P333" s="33"/>
      <c r="Q333" s="33"/>
      <c r="R333" s="33"/>
      <c r="S333" s="33"/>
      <c r="T333" s="33"/>
      <c r="U333" s="33"/>
      <c r="V333" s="33"/>
      <c r="W333" s="33"/>
      <c r="X333" s="33"/>
      <c r="Y333" s="33"/>
      <c r="Z333" s="33"/>
      <c r="AA333" s="33"/>
      <c r="AB333" s="33"/>
      <c r="AC333" s="33"/>
    </row>
    <row r="334" ht="384.0" customHeight="1">
      <c r="A334" s="42"/>
      <c r="B334" s="43"/>
      <c r="C334" s="44"/>
      <c r="D334" s="43"/>
      <c r="E334" s="43"/>
      <c r="F334" s="43"/>
      <c r="G334" s="43"/>
      <c r="H334" s="10"/>
      <c r="I334" s="24"/>
      <c r="J334" s="24"/>
      <c r="K334" s="45"/>
      <c r="L334" s="20"/>
      <c r="M334" s="15"/>
      <c r="N334" s="33"/>
      <c r="O334" s="34"/>
      <c r="P334" s="33"/>
      <c r="Q334" s="33"/>
      <c r="R334" s="33"/>
      <c r="S334" s="33"/>
      <c r="T334" s="33"/>
      <c r="U334" s="33"/>
      <c r="V334" s="33"/>
      <c r="W334" s="33"/>
      <c r="X334" s="33"/>
      <c r="Y334" s="33"/>
      <c r="Z334" s="33"/>
      <c r="AA334" s="33"/>
      <c r="AB334" s="33"/>
      <c r="AC334" s="33"/>
    </row>
    <row r="335" ht="384.0" customHeight="1">
      <c r="A335" s="42"/>
      <c r="B335" s="43"/>
      <c r="C335" s="44"/>
      <c r="D335" s="43"/>
      <c r="E335" s="43"/>
      <c r="F335" s="43"/>
      <c r="G335" s="43"/>
      <c r="H335" s="10"/>
      <c r="I335" s="24"/>
      <c r="J335" s="24"/>
      <c r="K335" s="45"/>
      <c r="L335" s="20"/>
      <c r="M335" s="15"/>
      <c r="N335" s="33"/>
      <c r="O335" s="34"/>
      <c r="P335" s="33"/>
      <c r="Q335" s="33"/>
      <c r="R335" s="33"/>
      <c r="S335" s="33"/>
      <c r="T335" s="33"/>
      <c r="U335" s="33"/>
      <c r="V335" s="33"/>
      <c r="W335" s="33"/>
      <c r="X335" s="33"/>
      <c r="Y335" s="33"/>
      <c r="Z335" s="33"/>
      <c r="AA335" s="33"/>
      <c r="AB335" s="33"/>
      <c r="AC335" s="33"/>
    </row>
    <row r="336" ht="384.0" customHeight="1">
      <c r="A336" s="42"/>
      <c r="B336" s="43"/>
      <c r="C336" s="44"/>
      <c r="D336" s="43"/>
      <c r="E336" s="43"/>
      <c r="F336" s="43"/>
      <c r="G336" s="43"/>
      <c r="H336" s="10"/>
      <c r="I336" s="24"/>
      <c r="J336" s="24"/>
      <c r="K336" s="45"/>
      <c r="L336" s="20"/>
      <c r="M336" s="15"/>
      <c r="N336" s="33"/>
      <c r="O336" s="34"/>
      <c r="P336" s="33"/>
      <c r="Q336" s="33"/>
      <c r="R336" s="33"/>
      <c r="S336" s="33"/>
      <c r="T336" s="33"/>
      <c r="U336" s="33"/>
      <c r="V336" s="33"/>
      <c r="W336" s="33"/>
      <c r="X336" s="33"/>
      <c r="Y336" s="33"/>
      <c r="Z336" s="33"/>
      <c r="AA336" s="33"/>
      <c r="AB336" s="33"/>
      <c r="AC336" s="33"/>
    </row>
    <row r="337" ht="384.0" customHeight="1">
      <c r="A337" s="42"/>
      <c r="B337" s="43"/>
      <c r="C337" s="44"/>
      <c r="D337" s="43"/>
      <c r="E337" s="43"/>
      <c r="F337" s="43"/>
      <c r="G337" s="43"/>
      <c r="H337" s="10"/>
      <c r="I337" s="24"/>
      <c r="J337" s="24"/>
      <c r="K337" s="45"/>
      <c r="L337" s="20"/>
      <c r="M337" s="15"/>
      <c r="N337" s="33"/>
      <c r="O337" s="34"/>
      <c r="P337" s="33"/>
      <c r="Q337" s="33"/>
      <c r="R337" s="33"/>
      <c r="S337" s="33"/>
      <c r="T337" s="33"/>
      <c r="U337" s="33"/>
      <c r="V337" s="33"/>
      <c r="W337" s="33"/>
      <c r="X337" s="33"/>
      <c r="Y337" s="33"/>
      <c r="Z337" s="33"/>
      <c r="AA337" s="33"/>
      <c r="AB337" s="33"/>
      <c r="AC337" s="33"/>
    </row>
    <row r="338" ht="384.0" customHeight="1">
      <c r="A338" s="42"/>
      <c r="B338" s="43"/>
      <c r="C338" s="44"/>
      <c r="D338" s="43"/>
      <c r="E338" s="43"/>
      <c r="F338" s="43"/>
      <c r="G338" s="43"/>
      <c r="H338" s="10"/>
      <c r="I338" s="24"/>
      <c r="J338" s="24"/>
      <c r="K338" s="45"/>
      <c r="L338" s="20"/>
      <c r="M338" s="15"/>
      <c r="N338" s="33"/>
      <c r="O338" s="34"/>
      <c r="P338" s="33"/>
      <c r="Q338" s="33"/>
      <c r="R338" s="33"/>
      <c r="S338" s="33"/>
      <c r="T338" s="33"/>
      <c r="U338" s="33"/>
      <c r="V338" s="33"/>
      <c r="W338" s="33"/>
      <c r="X338" s="33"/>
      <c r="Y338" s="33"/>
      <c r="Z338" s="33"/>
      <c r="AA338" s="33"/>
      <c r="AB338" s="33"/>
      <c r="AC338" s="33"/>
    </row>
    <row r="339" ht="384.0" customHeight="1">
      <c r="A339" s="42"/>
      <c r="B339" s="43"/>
      <c r="C339" s="44"/>
      <c r="D339" s="43"/>
      <c r="E339" s="43"/>
      <c r="F339" s="43"/>
      <c r="G339" s="43"/>
      <c r="H339" s="10"/>
      <c r="I339" s="24"/>
      <c r="J339" s="24"/>
      <c r="K339" s="45"/>
      <c r="L339" s="20"/>
      <c r="M339" s="15"/>
      <c r="N339" s="33"/>
      <c r="O339" s="34"/>
      <c r="P339" s="33"/>
      <c r="Q339" s="33"/>
      <c r="R339" s="33"/>
      <c r="S339" s="33"/>
      <c r="T339" s="33"/>
      <c r="U339" s="33"/>
      <c r="V339" s="33"/>
      <c r="W339" s="33"/>
      <c r="X339" s="33"/>
      <c r="Y339" s="33"/>
      <c r="Z339" s="33"/>
      <c r="AA339" s="33"/>
      <c r="AB339" s="33"/>
      <c r="AC339" s="33"/>
    </row>
    <row r="340" ht="384.0" customHeight="1">
      <c r="A340" s="42"/>
      <c r="B340" s="43"/>
      <c r="C340" s="44"/>
      <c r="D340" s="43"/>
      <c r="E340" s="43"/>
      <c r="F340" s="43"/>
      <c r="G340" s="43"/>
      <c r="H340" s="10"/>
      <c r="I340" s="24"/>
      <c r="J340" s="24"/>
      <c r="K340" s="45"/>
      <c r="L340" s="20"/>
      <c r="M340" s="15"/>
      <c r="N340" s="33"/>
      <c r="O340" s="34"/>
      <c r="P340" s="33"/>
      <c r="Q340" s="33"/>
      <c r="R340" s="33"/>
      <c r="S340" s="33"/>
      <c r="T340" s="33"/>
      <c r="U340" s="33"/>
      <c r="V340" s="33"/>
      <c r="W340" s="33"/>
      <c r="X340" s="33"/>
      <c r="Y340" s="33"/>
      <c r="Z340" s="33"/>
      <c r="AA340" s="33"/>
      <c r="AB340" s="33"/>
      <c r="AC340" s="33"/>
    </row>
    <row r="341" ht="384.0" customHeight="1">
      <c r="A341" s="42"/>
      <c r="B341" s="43"/>
      <c r="C341" s="44"/>
      <c r="D341" s="43"/>
      <c r="E341" s="43"/>
      <c r="F341" s="43"/>
      <c r="G341" s="43"/>
      <c r="H341" s="10"/>
      <c r="I341" s="24"/>
      <c r="J341" s="24"/>
      <c r="K341" s="45"/>
      <c r="L341" s="20"/>
      <c r="M341" s="15"/>
      <c r="N341" s="33"/>
      <c r="O341" s="34"/>
      <c r="P341" s="33"/>
      <c r="Q341" s="33"/>
      <c r="R341" s="33"/>
      <c r="S341" s="33"/>
      <c r="T341" s="33"/>
      <c r="U341" s="33"/>
      <c r="V341" s="33"/>
      <c r="W341" s="33"/>
      <c r="X341" s="33"/>
      <c r="Y341" s="33"/>
      <c r="Z341" s="33"/>
      <c r="AA341" s="33"/>
      <c r="AB341" s="33"/>
      <c r="AC341" s="33"/>
    </row>
    <row r="342" ht="384.0" customHeight="1">
      <c r="A342" s="42"/>
      <c r="B342" s="43"/>
      <c r="C342" s="44"/>
      <c r="D342" s="43"/>
      <c r="E342" s="43"/>
      <c r="F342" s="43"/>
      <c r="G342" s="43"/>
      <c r="H342" s="10"/>
      <c r="I342" s="24"/>
      <c r="J342" s="24"/>
      <c r="K342" s="45"/>
      <c r="L342" s="20"/>
      <c r="M342" s="15"/>
      <c r="N342" s="33"/>
      <c r="O342" s="34"/>
      <c r="P342" s="33"/>
      <c r="Q342" s="33"/>
      <c r="R342" s="33"/>
      <c r="S342" s="33"/>
      <c r="T342" s="33"/>
      <c r="U342" s="33"/>
      <c r="V342" s="33"/>
      <c r="W342" s="33"/>
      <c r="X342" s="33"/>
      <c r="Y342" s="33"/>
      <c r="Z342" s="33"/>
      <c r="AA342" s="33"/>
      <c r="AB342" s="33"/>
      <c r="AC342" s="33"/>
    </row>
    <row r="343" ht="384.0" customHeight="1">
      <c r="A343" s="42"/>
      <c r="B343" s="43"/>
      <c r="C343" s="44"/>
      <c r="D343" s="43"/>
      <c r="E343" s="43"/>
      <c r="F343" s="43"/>
      <c r="G343" s="43"/>
      <c r="H343" s="10"/>
      <c r="I343" s="24"/>
      <c r="J343" s="24"/>
      <c r="K343" s="45"/>
      <c r="L343" s="20"/>
      <c r="M343" s="15"/>
      <c r="N343" s="33"/>
      <c r="O343" s="34"/>
      <c r="P343" s="33"/>
      <c r="Q343" s="33"/>
      <c r="R343" s="33"/>
      <c r="S343" s="33"/>
      <c r="T343" s="33"/>
      <c r="U343" s="33"/>
      <c r="V343" s="33"/>
      <c r="W343" s="33"/>
      <c r="X343" s="33"/>
      <c r="Y343" s="33"/>
      <c r="Z343" s="33"/>
      <c r="AA343" s="33"/>
      <c r="AB343" s="33"/>
      <c r="AC343" s="33"/>
    </row>
    <row r="344" ht="384.0" customHeight="1">
      <c r="A344" s="42"/>
      <c r="B344" s="43"/>
      <c r="C344" s="44"/>
      <c r="D344" s="43"/>
      <c r="E344" s="43"/>
      <c r="F344" s="43"/>
      <c r="G344" s="43"/>
      <c r="H344" s="10"/>
      <c r="I344" s="24"/>
      <c r="J344" s="24"/>
      <c r="K344" s="45"/>
      <c r="L344" s="20"/>
      <c r="M344" s="15"/>
      <c r="N344" s="33"/>
      <c r="O344" s="34"/>
      <c r="P344" s="33"/>
      <c r="Q344" s="33"/>
      <c r="R344" s="33"/>
      <c r="S344" s="33"/>
      <c r="T344" s="33"/>
      <c r="U344" s="33"/>
      <c r="V344" s="33"/>
      <c r="W344" s="33"/>
      <c r="X344" s="33"/>
      <c r="Y344" s="33"/>
      <c r="Z344" s="33"/>
      <c r="AA344" s="33"/>
      <c r="AB344" s="33"/>
      <c r="AC344" s="33"/>
    </row>
    <row r="345" ht="384.0" customHeight="1">
      <c r="A345" s="42"/>
      <c r="B345" s="43"/>
      <c r="C345" s="44"/>
      <c r="D345" s="43"/>
      <c r="E345" s="43"/>
      <c r="F345" s="43"/>
      <c r="G345" s="43"/>
      <c r="H345" s="10"/>
      <c r="I345" s="24"/>
      <c r="J345" s="24"/>
      <c r="K345" s="45"/>
      <c r="L345" s="20"/>
      <c r="M345" s="15"/>
      <c r="N345" s="33"/>
      <c r="O345" s="34"/>
      <c r="P345" s="33"/>
      <c r="Q345" s="33"/>
      <c r="R345" s="33"/>
      <c r="S345" s="33"/>
      <c r="T345" s="33"/>
      <c r="U345" s="33"/>
      <c r="V345" s="33"/>
      <c r="W345" s="33"/>
      <c r="X345" s="33"/>
      <c r="Y345" s="33"/>
      <c r="Z345" s="33"/>
      <c r="AA345" s="33"/>
      <c r="AB345" s="33"/>
      <c r="AC345" s="33"/>
    </row>
    <row r="346" ht="384.0" customHeight="1">
      <c r="A346" s="42"/>
      <c r="B346" s="43"/>
      <c r="C346" s="44"/>
      <c r="D346" s="43"/>
      <c r="E346" s="43"/>
      <c r="F346" s="43"/>
      <c r="G346" s="43"/>
      <c r="H346" s="10"/>
      <c r="I346" s="24"/>
      <c r="J346" s="24"/>
      <c r="K346" s="45"/>
      <c r="L346" s="20"/>
      <c r="M346" s="15"/>
      <c r="N346" s="33"/>
      <c r="O346" s="34"/>
      <c r="P346" s="33"/>
      <c r="Q346" s="33"/>
      <c r="R346" s="33"/>
      <c r="S346" s="33"/>
      <c r="T346" s="33"/>
      <c r="U346" s="33"/>
      <c r="V346" s="33"/>
      <c r="W346" s="33"/>
      <c r="X346" s="33"/>
      <c r="Y346" s="33"/>
      <c r="Z346" s="33"/>
      <c r="AA346" s="33"/>
      <c r="AB346" s="33"/>
      <c r="AC346" s="33"/>
    </row>
    <row r="347" ht="384.0" customHeight="1">
      <c r="A347" s="42"/>
      <c r="B347" s="43"/>
      <c r="C347" s="44"/>
      <c r="D347" s="43"/>
      <c r="E347" s="43"/>
      <c r="F347" s="43"/>
      <c r="G347" s="43"/>
      <c r="H347" s="10"/>
      <c r="I347" s="24"/>
      <c r="J347" s="24"/>
      <c r="K347" s="45"/>
      <c r="L347" s="20"/>
      <c r="M347" s="15"/>
      <c r="N347" s="33"/>
      <c r="O347" s="34"/>
      <c r="P347" s="33"/>
      <c r="Q347" s="33"/>
      <c r="R347" s="33"/>
      <c r="S347" s="33"/>
      <c r="T347" s="33"/>
      <c r="U347" s="33"/>
      <c r="V347" s="33"/>
      <c r="W347" s="33"/>
      <c r="X347" s="33"/>
      <c r="Y347" s="33"/>
      <c r="Z347" s="33"/>
      <c r="AA347" s="33"/>
      <c r="AB347" s="33"/>
      <c r="AC347" s="33"/>
    </row>
    <row r="348" ht="384.0" customHeight="1">
      <c r="A348" s="42"/>
      <c r="B348" s="43"/>
      <c r="C348" s="44"/>
      <c r="D348" s="43"/>
      <c r="E348" s="43"/>
      <c r="F348" s="43"/>
      <c r="G348" s="43"/>
      <c r="H348" s="10"/>
      <c r="I348" s="24"/>
      <c r="J348" s="24"/>
      <c r="K348" s="45"/>
      <c r="L348" s="20"/>
      <c r="M348" s="15"/>
      <c r="N348" s="33"/>
      <c r="O348" s="34"/>
      <c r="P348" s="33"/>
      <c r="Q348" s="33"/>
      <c r="R348" s="33"/>
      <c r="S348" s="33"/>
      <c r="T348" s="33"/>
      <c r="U348" s="33"/>
      <c r="V348" s="33"/>
      <c r="W348" s="33"/>
      <c r="X348" s="33"/>
      <c r="Y348" s="33"/>
      <c r="Z348" s="33"/>
      <c r="AA348" s="33"/>
      <c r="AB348" s="33"/>
      <c r="AC348" s="33"/>
    </row>
    <row r="349" ht="384.0" customHeight="1">
      <c r="A349" s="42"/>
      <c r="B349" s="43"/>
      <c r="C349" s="44"/>
      <c r="D349" s="43"/>
      <c r="E349" s="43"/>
      <c r="F349" s="43"/>
      <c r="G349" s="43"/>
      <c r="H349" s="10"/>
      <c r="I349" s="24"/>
      <c r="J349" s="24"/>
      <c r="K349" s="45"/>
      <c r="L349" s="20"/>
      <c r="M349" s="15"/>
      <c r="N349" s="33"/>
      <c r="O349" s="34"/>
      <c r="P349" s="33"/>
      <c r="Q349" s="33"/>
      <c r="R349" s="33"/>
      <c r="S349" s="33"/>
      <c r="T349" s="33"/>
      <c r="U349" s="33"/>
      <c r="V349" s="33"/>
      <c r="W349" s="33"/>
      <c r="X349" s="33"/>
      <c r="Y349" s="33"/>
      <c r="Z349" s="33"/>
      <c r="AA349" s="33"/>
      <c r="AB349" s="33"/>
      <c r="AC349" s="33"/>
    </row>
    <row r="350" ht="384.0" customHeight="1">
      <c r="A350" s="42"/>
      <c r="B350" s="43"/>
      <c r="C350" s="44"/>
      <c r="D350" s="43"/>
      <c r="E350" s="43"/>
      <c r="F350" s="43"/>
      <c r="G350" s="43"/>
      <c r="H350" s="10"/>
      <c r="I350" s="24"/>
      <c r="J350" s="24"/>
      <c r="K350" s="45"/>
      <c r="L350" s="20"/>
      <c r="M350" s="15"/>
      <c r="N350" s="33"/>
      <c r="O350" s="34"/>
      <c r="P350" s="33"/>
      <c r="Q350" s="33"/>
      <c r="R350" s="33"/>
      <c r="S350" s="33"/>
      <c r="T350" s="33"/>
      <c r="U350" s="33"/>
      <c r="V350" s="33"/>
      <c r="W350" s="33"/>
      <c r="X350" s="33"/>
      <c r="Y350" s="33"/>
      <c r="Z350" s="33"/>
      <c r="AA350" s="33"/>
      <c r="AB350" s="33"/>
      <c r="AC350" s="33"/>
    </row>
    <row r="351" ht="384.0" customHeight="1">
      <c r="A351" s="42"/>
      <c r="B351" s="43"/>
      <c r="C351" s="44"/>
      <c r="D351" s="43"/>
      <c r="E351" s="43"/>
      <c r="F351" s="43"/>
      <c r="G351" s="43"/>
      <c r="H351" s="10"/>
      <c r="I351" s="24"/>
      <c r="J351" s="24"/>
      <c r="K351" s="45"/>
      <c r="L351" s="20"/>
      <c r="M351" s="15"/>
      <c r="N351" s="33"/>
      <c r="O351" s="34"/>
      <c r="P351" s="33"/>
      <c r="Q351" s="33"/>
      <c r="R351" s="33"/>
      <c r="S351" s="33"/>
      <c r="T351" s="33"/>
      <c r="U351" s="33"/>
      <c r="V351" s="33"/>
      <c r="W351" s="33"/>
      <c r="X351" s="33"/>
      <c r="Y351" s="33"/>
      <c r="Z351" s="33"/>
      <c r="AA351" s="33"/>
      <c r="AB351" s="33"/>
      <c r="AC351" s="33"/>
    </row>
    <row r="352" ht="384.0" customHeight="1">
      <c r="A352" s="42"/>
      <c r="B352" s="43"/>
      <c r="C352" s="44"/>
      <c r="D352" s="43"/>
      <c r="E352" s="43"/>
      <c r="F352" s="43"/>
      <c r="G352" s="43"/>
      <c r="H352" s="10"/>
      <c r="I352" s="24"/>
      <c r="J352" s="24"/>
      <c r="K352" s="45"/>
      <c r="L352" s="20"/>
      <c r="M352" s="15"/>
      <c r="N352" s="33"/>
      <c r="O352" s="34"/>
      <c r="P352" s="33"/>
      <c r="Q352" s="33"/>
      <c r="R352" s="33"/>
      <c r="S352" s="33"/>
      <c r="T352" s="33"/>
      <c r="U352" s="33"/>
      <c r="V352" s="33"/>
      <c r="W352" s="33"/>
      <c r="X352" s="33"/>
      <c r="Y352" s="33"/>
      <c r="Z352" s="33"/>
      <c r="AA352" s="33"/>
      <c r="AB352" s="33"/>
      <c r="AC352" s="33"/>
    </row>
    <row r="353" ht="384.0" customHeight="1">
      <c r="A353" s="42"/>
      <c r="B353" s="43"/>
      <c r="C353" s="44"/>
      <c r="D353" s="43"/>
      <c r="E353" s="43"/>
      <c r="F353" s="43"/>
      <c r="G353" s="43"/>
      <c r="H353" s="10"/>
      <c r="I353" s="24"/>
      <c r="J353" s="24"/>
      <c r="K353" s="45"/>
      <c r="L353" s="20"/>
      <c r="M353" s="15"/>
      <c r="N353" s="33"/>
      <c r="O353" s="34"/>
      <c r="P353" s="33"/>
      <c r="Q353" s="33"/>
      <c r="R353" s="33"/>
      <c r="S353" s="33"/>
      <c r="T353" s="33"/>
      <c r="U353" s="33"/>
      <c r="V353" s="33"/>
      <c r="W353" s="33"/>
      <c r="X353" s="33"/>
      <c r="Y353" s="33"/>
      <c r="Z353" s="33"/>
      <c r="AA353" s="33"/>
      <c r="AB353" s="33"/>
      <c r="AC353" s="33"/>
    </row>
    <row r="354" ht="384.0" customHeight="1">
      <c r="A354" s="42"/>
      <c r="B354" s="43"/>
      <c r="C354" s="44"/>
      <c r="D354" s="43"/>
      <c r="E354" s="43"/>
      <c r="F354" s="43"/>
      <c r="G354" s="43"/>
      <c r="H354" s="10"/>
      <c r="I354" s="24"/>
      <c r="J354" s="24"/>
      <c r="K354" s="45"/>
      <c r="L354" s="20"/>
      <c r="M354" s="15"/>
      <c r="N354" s="33"/>
      <c r="O354" s="34"/>
      <c r="P354" s="33"/>
      <c r="Q354" s="33"/>
      <c r="R354" s="33"/>
      <c r="S354" s="33"/>
      <c r="T354" s="33"/>
      <c r="U354" s="33"/>
      <c r="V354" s="33"/>
      <c r="W354" s="33"/>
      <c r="X354" s="33"/>
      <c r="Y354" s="33"/>
      <c r="Z354" s="33"/>
      <c r="AA354" s="33"/>
      <c r="AB354" s="33"/>
      <c r="AC354" s="33"/>
    </row>
    <row r="355" ht="384.0" customHeight="1">
      <c r="A355" s="42"/>
      <c r="B355" s="43"/>
      <c r="C355" s="44"/>
      <c r="D355" s="43"/>
      <c r="E355" s="43"/>
      <c r="F355" s="43"/>
      <c r="G355" s="43"/>
      <c r="H355" s="10"/>
      <c r="I355" s="24"/>
      <c r="J355" s="24"/>
      <c r="K355" s="45"/>
      <c r="L355" s="20"/>
      <c r="M355" s="15"/>
      <c r="N355" s="33"/>
      <c r="O355" s="34"/>
      <c r="P355" s="33"/>
      <c r="Q355" s="33"/>
      <c r="R355" s="33"/>
      <c r="S355" s="33"/>
      <c r="T355" s="33"/>
      <c r="U355" s="33"/>
      <c r="V355" s="33"/>
      <c r="W355" s="33"/>
      <c r="X355" s="33"/>
      <c r="Y355" s="33"/>
      <c r="Z355" s="33"/>
      <c r="AA355" s="33"/>
      <c r="AB355" s="33"/>
      <c r="AC355" s="33"/>
    </row>
    <row r="356" ht="384.0" customHeight="1">
      <c r="A356" s="42"/>
      <c r="B356" s="43"/>
      <c r="C356" s="44"/>
      <c r="D356" s="43"/>
      <c r="E356" s="43"/>
      <c r="F356" s="43"/>
      <c r="G356" s="43"/>
      <c r="H356" s="10"/>
      <c r="I356" s="24"/>
      <c r="J356" s="24"/>
      <c r="K356" s="45"/>
      <c r="L356" s="20"/>
      <c r="M356" s="15"/>
      <c r="N356" s="33"/>
      <c r="O356" s="34"/>
      <c r="P356" s="33"/>
      <c r="Q356" s="33"/>
      <c r="R356" s="33"/>
      <c r="S356" s="33"/>
      <c r="T356" s="33"/>
      <c r="U356" s="33"/>
      <c r="V356" s="33"/>
      <c r="W356" s="33"/>
      <c r="X356" s="33"/>
      <c r="Y356" s="33"/>
      <c r="Z356" s="33"/>
      <c r="AA356" s="33"/>
      <c r="AB356" s="33"/>
      <c r="AC356" s="33"/>
    </row>
    <row r="357" ht="384.0" customHeight="1">
      <c r="A357" s="42"/>
      <c r="B357" s="43"/>
      <c r="C357" s="44"/>
      <c r="D357" s="43"/>
      <c r="E357" s="43"/>
      <c r="F357" s="43"/>
      <c r="G357" s="43"/>
      <c r="H357" s="10"/>
      <c r="I357" s="24"/>
      <c r="J357" s="24"/>
      <c r="K357" s="45"/>
      <c r="L357" s="20"/>
      <c r="M357" s="15"/>
      <c r="N357" s="33"/>
      <c r="O357" s="34"/>
      <c r="P357" s="33"/>
      <c r="Q357" s="33"/>
      <c r="R357" s="33"/>
      <c r="S357" s="33"/>
      <c r="T357" s="33"/>
      <c r="U357" s="33"/>
      <c r="V357" s="33"/>
      <c r="W357" s="33"/>
      <c r="X357" s="33"/>
      <c r="Y357" s="33"/>
      <c r="Z357" s="33"/>
      <c r="AA357" s="33"/>
      <c r="AB357" s="33"/>
      <c r="AC357" s="33"/>
    </row>
    <row r="358" ht="384.0" customHeight="1">
      <c r="A358" s="42"/>
      <c r="B358" s="43"/>
      <c r="C358" s="44"/>
      <c r="D358" s="43"/>
      <c r="E358" s="43"/>
      <c r="F358" s="43"/>
      <c r="G358" s="43"/>
      <c r="H358" s="10"/>
      <c r="I358" s="24"/>
      <c r="J358" s="24"/>
      <c r="K358" s="45"/>
      <c r="L358" s="20"/>
      <c r="M358" s="15"/>
      <c r="N358" s="33"/>
      <c r="O358" s="34"/>
      <c r="P358" s="33"/>
      <c r="Q358" s="33"/>
      <c r="R358" s="33"/>
      <c r="S358" s="33"/>
      <c r="T358" s="33"/>
      <c r="U358" s="33"/>
      <c r="V358" s="33"/>
      <c r="W358" s="33"/>
      <c r="X358" s="33"/>
      <c r="Y358" s="33"/>
      <c r="Z358" s="33"/>
      <c r="AA358" s="33"/>
      <c r="AB358" s="33"/>
      <c r="AC358" s="33"/>
    </row>
    <row r="359" ht="384.0" customHeight="1">
      <c r="A359" s="42"/>
      <c r="B359" s="43"/>
      <c r="C359" s="44"/>
      <c r="D359" s="43"/>
      <c r="E359" s="43"/>
      <c r="F359" s="43"/>
      <c r="G359" s="43"/>
      <c r="H359" s="10"/>
      <c r="I359" s="24"/>
      <c r="J359" s="24"/>
      <c r="K359" s="45"/>
      <c r="L359" s="20"/>
      <c r="M359" s="15"/>
      <c r="N359" s="33"/>
      <c r="O359" s="34"/>
      <c r="P359" s="33"/>
      <c r="Q359" s="33"/>
      <c r="R359" s="33"/>
      <c r="S359" s="33"/>
      <c r="T359" s="33"/>
      <c r="U359" s="33"/>
      <c r="V359" s="33"/>
      <c r="W359" s="33"/>
      <c r="X359" s="33"/>
      <c r="Y359" s="33"/>
      <c r="Z359" s="33"/>
      <c r="AA359" s="33"/>
      <c r="AB359" s="33"/>
      <c r="AC359" s="33"/>
    </row>
    <row r="360" ht="384.0" customHeight="1">
      <c r="A360" s="42"/>
      <c r="B360" s="43"/>
      <c r="C360" s="44"/>
      <c r="D360" s="43"/>
      <c r="E360" s="43"/>
      <c r="F360" s="43"/>
      <c r="G360" s="43"/>
      <c r="H360" s="10"/>
      <c r="I360" s="24"/>
      <c r="J360" s="24"/>
      <c r="K360" s="45"/>
      <c r="L360" s="20"/>
      <c r="M360" s="15"/>
      <c r="N360" s="33"/>
      <c r="O360" s="34"/>
      <c r="P360" s="33"/>
      <c r="Q360" s="33"/>
      <c r="R360" s="33"/>
      <c r="S360" s="33"/>
      <c r="T360" s="33"/>
      <c r="U360" s="33"/>
      <c r="V360" s="33"/>
      <c r="W360" s="33"/>
      <c r="X360" s="33"/>
      <c r="Y360" s="33"/>
      <c r="Z360" s="33"/>
      <c r="AA360" s="33"/>
      <c r="AB360" s="33"/>
      <c r="AC360" s="33"/>
    </row>
    <row r="361" ht="384.0" customHeight="1">
      <c r="A361" s="42"/>
      <c r="B361" s="43"/>
      <c r="C361" s="44"/>
      <c r="D361" s="43"/>
      <c r="E361" s="43"/>
      <c r="F361" s="43"/>
      <c r="G361" s="43"/>
      <c r="H361" s="10"/>
      <c r="I361" s="24"/>
      <c r="J361" s="24"/>
      <c r="K361" s="45"/>
      <c r="L361" s="20"/>
      <c r="M361" s="15"/>
      <c r="N361" s="33"/>
      <c r="O361" s="34"/>
      <c r="P361" s="33"/>
      <c r="Q361" s="33"/>
      <c r="R361" s="33"/>
      <c r="S361" s="33"/>
      <c r="T361" s="33"/>
      <c r="U361" s="33"/>
      <c r="V361" s="33"/>
      <c r="W361" s="33"/>
      <c r="X361" s="33"/>
      <c r="Y361" s="33"/>
      <c r="Z361" s="33"/>
      <c r="AA361" s="33"/>
      <c r="AB361" s="33"/>
      <c r="AC361" s="33"/>
    </row>
    <row r="362" ht="384.0" customHeight="1">
      <c r="A362" s="42"/>
      <c r="B362" s="43"/>
      <c r="C362" s="44"/>
      <c r="D362" s="43"/>
      <c r="E362" s="43"/>
      <c r="F362" s="43"/>
      <c r="G362" s="43"/>
      <c r="H362" s="10"/>
      <c r="I362" s="24"/>
      <c r="J362" s="24"/>
      <c r="K362" s="45"/>
      <c r="L362" s="20"/>
      <c r="M362" s="15"/>
      <c r="N362" s="33"/>
      <c r="O362" s="34"/>
      <c r="P362" s="33"/>
      <c r="Q362" s="33"/>
      <c r="R362" s="33"/>
      <c r="S362" s="33"/>
      <c r="T362" s="33"/>
      <c r="U362" s="33"/>
      <c r="V362" s="33"/>
      <c r="W362" s="33"/>
      <c r="X362" s="33"/>
      <c r="Y362" s="33"/>
      <c r="Z362" s="33"/>
      <c r="AA362" s="33"/>
      <c r="AB362" s="33"/>
      <c r="AC362" s="33"/>
    </row>
    <row r="363" ht="384.0" customHeight="1">
      <c r="A363" s="42"/>
      <c r="B363" s="43"/>
      <c r="C363" s="44"/>
      <c r="D363" s="43"/>
      <c r="E363" s="43"/>
      <c r="F363" s="43"/>
      <c r="G363" s="43"/>
      <c r="H363" s="10"/>
      <c r="I363" s="24"/>
      <c r="J363" s="24"/>
      <c r="K363" s="45"/>
      <c r="L363" s="20"/>
      <c r="M363" s="15"/>
      <c r="N363" s="33"/>
      <c r="O363" s="34"/>
      <c r="P363" s="33"/>
      <c r="Q363" s="33"/>
      <c r="R363" s="33"/>
      <c r="S363" s="33"/>
      <c r="T363" s="33"/>
      <c r="U363" s="33"/>
      <c r="V363" s="33"/>
      <c r="W363" s="33"/>
      <c r="X363" s="33"/>
      <c r="Y363" s="33"/>
      <c r="Z363" s="33"/>
      <c r="AA363" s="33"/>
      <c r="AB363" s="33"/>
      <c r="AC363" s="33"/>
    </row>
    <row r="364" ht="384.0" customHeight="1">
      <c r="A364" s="42"/>
      <c r="B364" s="43"/>
      <c r="C364" s="44"/>
      <c r="D364" s="43"/>
      <c r="E364" s="43"/>
      <c r="F364" s="43"/>
      <c r="G364" s="43"/>
      <c r="H364" s="10"/>
      <c r="I364" s="24"/>
      <c r="J364" s="24"/>
      <c r="K364" s="45"/>
      <c r="L364" s="20"/>
      <c r="M364" s="15"/>
      <c r="N364" s="33"/>
      <c r="O364" s="34"/>
      <c r="P364" s="33"/>
      <c r="Q364" s="33"/>
      <c r="R364" s="33"/>
      <c r="S364" s="33"/>
      <c r="T364" s="33"/>
      <c r="U364" s="33"/>
      <c r="V364" s="33"/>
      <c r="W364" s="33"/>
      <c r="X364" s="33"/>
      <c r="Y364" s="33"/>
      <c r="Z364" s="33"/>
      <c r="AA364" s="33"/>
      <c r="AB364" s="33"/>
      <c r="AC364" s="33"/>
    </row>
    <row r="365" ht="384.0" customHeight="1">
      <c r="A365" s="42"/>
      <c r="B365" s="43"/>
      <c r="C365" s="44"/>
      <c r="D365" s="43"/>
      <c r="E365" s="43"/>
      <c r="F365" s="43"/>
      <c r="G365" s="43"/>
      <c r="H365" s="10"/>
      <c r="I365" s="24"/>
      <c r="J365" s="24"/>
      <c r="K365" s="45"/>
      <c r="L365" s="20"/>
      <c r="M365" s="15"/>
      <c r="N365" s="33"/>
      <c r="O365" s="34"/>
      <c r="P365" s="33"/>
      <c r="Q365" s="33"/>
      <c r="R365" s="33"/>
      <c r="S365" s="33"/>
      <c r="T365" s="33"/>
      <c r="U365" s="33"/>
      <c r="V365" s="33"/>
      <c r="W365" s="33"/>
      <c r="X365" s="33"/>
      <c r="Y365" s="33"/>
      <c r="Z365" s="33"/>
      <c r="AA365" s="33"/>
      <c r="AB365" s="33"/>
      <c r="AC365" s="33"/>
    </row>
    <row r="366" ht="384.0" customHeight="1">
      <c r="A366" s="42"/>
      <c r="B366" s="43"/>
      <c r="C366" s="44"/>
      <c r="D366" s="43"/>
      <c r="E366" s="43"/>
      <c r="F366" s="43"/>
      <c r="G366" s="43"/>
      <c r="H366" s="10"/>
      <c r="I366" s="24"/>
      <c r="J366" s="24"/>
      <c r="K366" s="45"/>
      <c r="L366" s="20"/>
      <c r="M366" s="15"/>
      <c r="N366" s="33"/>
      <c r="O366" s="34"/>
      <c r="P366" s="33"/>
      <c r="Q366" s="33"/>
      <c r="R366" s="33"/>
      <c r="S366" s="33"/>
      <c r="T366" s="33"/>
      <c r="U366" s="33"/>
      <c r="V366" s="33"/>
      <c r="W366" s="33"/>
      <c r="X366" s="33"/>
      <c r="Y366" s="33"/>
      <c r="Z366" s="33"/>
      <c r="AA366" s="33"/>
      <c r="AB366" s="33"/>
      <c r="AC366" s="33"/>
    </row>
    <row r="367" ht="384.0" customHeight="1">
      <c r="A367" s="31"/>
      <c r="B367" s="31"/>
      <c r="C367" s="31"/>
      <c r="D367" s="31"/>
      <c r="E367" s="31"/>
      <c r="F367" s="31"/>
      <c r="G367" s="31"/>
      <c r="H367" s="10"/>
      <c r="I367" s="24"/>
      <c r="J367" s="24"/>
      <c r="K367" s="31"/>
    </row>
    <row r="368" ht="384.0" customHeight="1">
      <c r="A368" s="31"/>
      <c r="B368" s="31"/>
      <c r="C368" s="31"/>
      <c r="D368" s="31"/>
      <c r="E368" s="31"/>
      <c r="F368" s="31"/>
      <c r="G368" s="31"/>
      <c r="H368" s="10"/>
      <c r="I368" s="24"/>
      <c r="J368" s="24"/>
      <c r="K368" s="31"/>
    </row>
    <row r="369" ht="384.0" customHeight="1">
      <c r="A369" s="31"/>
      <c r="B369" s="31"/>
      <c r="C369" s="31"/>
      <c r="D369" s="31"/>
      <c r="E369" s="31"/>
      <c r="F369" s="31"/>
      <c r="G369" s="31"/>
      <c r="H369" s="10"/>
      <c r="I369" s="24"/>
      <c r="J369" s="24"/>
      <c r="K369" s="31"/>
    </row>
    <row r="370" ht="384.0" customHeight="1">
      <c r="A370" s="31"/>
      <c r="B370" s="31"/>
      <c r="C370" s="31"/>
      <c r="D370" s="31"/>
      <c r="E370" s="31"/>
      <c r="F370" s="31"/>
      <c r="G370" s="31"/>
      <c r="H370" s="10"/>
      <c r="I370" s="24"/>
      <c r="J370" s="24"/>
      <c r="K370" s="31"/>
    </row>
    <row r="371" ht="384.0" customHeight="1">
      <c r="A371" s="31"/>
      <c r="B371" s="31"/>
      <c r="C371" s="31"/>
      <c r="D371" s="31"/>
      <c r="E371" s="31"/>
      <c r="F371" s="31"/>
      <c r="G371" s="31"/>
      <c r="H371" s="10"/>
      <c r="I371" s="24"/>
      <c r="J371" s="24"/>
      <c r="K371" s="31"/>
    </row>
    <row r="372" ht="384.0" customHeight="1">
      <c r="A372" s="31"/>
      <c r="B372" s="31"/>
      <c r="C372" s="31"/>
      <c r="D372" s="31"/>
      <c r="E372" s="31"/>
      <c r="F372" s="31"/>
      <c r="G372" s="31"/>
      <c r="H372" s="10"/>
      <c r="I372" s="24"/>
      <c r="J372" s="24"/>
      <c r="K372" s="31"/>
    </row>
    <row r="373" ht="384.0" customHeight="1">
      <c r="A373" s="31"/>
      <c r="B373" s="31"/>
      <c r="C373" s="31"/>
      <c r="D373" s="31"/>
      <c r="E373" s="31"/>
      <c r="F373" s="31"/>
      <c r="G373" s="31"/>
      <c r="H373" s="10"/>
      <c r="I373" s="24"/>
      <c r="J373" s="24"/>
      <c r="K373" s="31"/>
    </row>
    <row r="374" ht="384.0" customHeight="1">
      <c r="A374" s="31"/>
      <c r="B374" s="31"/>
      <c r="C374" s="31"/>
      <c r="D374" s="31"/>
      <c r="E374" s="31"/>
      <c r="F374" s="31"/>
      <c r="G374" s="31"/>
      <c r="H374" s="10"/>
      <c r="I374" s="24"/>
      <c r="J374" s="24"/>
      <c r="K374" s="31"/>
    </row>
    <row r="375" ht="384.0" customHeight="1">
      <c r="A375" s="31"/>
      <c r="B375" s="31"/>
      <c r="C375" s="31"/>
      <c r="D375" s="31"/>
      <c r="E375" s="31"/>
      <c r="F375" s="31"/>
      <c r="G375" s="31"/>
      <c r="H375" s="10"/>
      <c r="I375" s="24"/>
      <c r="J375" s="24"/>
      <c r="K375" s="31"/>
    </row>
    <row r="376" ht="384.0" customHeight="1">
      <c r="A376" s="31"/>
      <c r="B376" s="31"/>
      <c r="C376" s="31"/>
      <c r="D376" s="31"/>
      <c r="E376" s="31"/>
      <c r="F376" s="31"/>
      <c r="G376" s="31"/>
      <c r="H376" s="10"/>
      <c r="I376" s="24"/>
      <c r="J376" s="24"/>
      <c r="K376" s="31"/>
    </row>
    <row r="377" ht="384.0" customHeight="1">
      <c r="A377" s="31"/>
      <c r="B377" s="31"/>
      <c r="C377" s="31"/>
      <c r="D377" s="31"/>
      <c r="E377" s="31"/>
      <c r="F377" s="31"/>
      <c r="G377" s="31"/>
      <c r="H377" s="10"/>
      <c r="I377" s="24"/>
      <c r="J377" s="24"/>
      <c r="K377" s="31"/>
    </row>
    <row r="378" ht="384.0" customHeight="1">
      <c r="A378" s="31"/>
      <c r="B378" s="31"/>
      <c r="C378" s="31"/>
      <c r="D378" s="31"/>
      <c r="E378" s="31"/>
      <c r="F378" s="31"/>
      <c r="G378" s="31"/>
      <c r="H378" s="10"/>
      <c r="I378" s="24"/>
      <c r="J378" s="24"/>
      <c r="K378" s="31"/>
    </row>
    <row r="379" ht="384.0" customHeight="1">
      <c r="A379" s="31"/>
      <c r="B379" s="31"/>
      <c r="C379" s="31"/>
      <c r="D379" s="31"/>
      <c r="E379" s="31"/>
      <c r="F379" s="31"/>
      <c r="G379" s="31"/>
      <c r="H379" s="10"/>
      <c r="I379" s="24"/>
      <c r="J379" s="24"/>
      <c r="K379" s="31"/>
    </row>
    <row r="380" ht="384.0" customHeight="1">
      <c r="A380" s="31"/>
      <c r="B380" s="31"/>
      <c r="C380" s="31"/>
      <c r="D380" s="31"/>
      <c r="E380" s="31"/>
      <c r="F380" s="31"/>
      <c r="G380" s="31"/>
      <c r="H380" s="10"/>
      <c r="I380" s="24"/>
      <c r="J380" s="24"/>
      <c r="K380" s="31"/>
    </row>
    <row r="381" ht="384.0" customHeight="1">
      <c r="A381" s="31"/>
      <c r="B381" s="31"/>
      <c r="C381" s="31"/>
      <c r="D381" s="31"/>
      <c r="E381" s="31"/>
      <c r="F381" s="31"/>
      <c r="G381" s="31"/>
      <c r="H381" s="10"/>
      <c r="I381" s="24"/>
      <c r="J381" s="24"/>
      <c r="K381" s="31"/>
    </row>
    <row r="382" ht="384.0" customHeight="1">
      <c r="A382" s="31"/>
      <c r="B382" s="31"/>
      <c r="C382" s="31"/>
      <c r="D382" s="31"/>
      <c r="E382" s="31"/>
      <c r="F382" s="31"/>
      <c r="G382" s="31"/>
      <c r="H382" s="10"/>
      <c r="I382" s="24"/>
      <c r="J382" s="24"/>
      <c r="K382" s="31"/>
    </row>
    <row r="383" ht="384.0" customHeight="1">
      <c r="A383" s="31"/>
      <c r="B383" s="31"/>
      <c r="C383" s="31"/>
      <c r="D383" s="31"/>
      <c r="E383" s="31"/>
      <c r="F383" s="31"/>
      <c r="G383" s="31"/>
      <c r="H383" s="10"/>
      <c r="I383" s="24"/>
      <c r="J383" s="24"/>
      <c r="K383" s="31"/>
    </row>
    <row r="384" ht="384.0" customHeight="1">
      <c r="A384" s="31"/>
      <c r="B384" s="31"/>
      <c r="C384" s="31"/>
      <c r="D384" s="31"/>
      <c r="E384" s="31"/>
      <c r="F384" s="31"/>
      <c r="G384" s="31"/>
      <c r="H384" s="10"/>
      <c r="I384" s="24"/>
      <c r="J384" s="24"/>
      <c r="K384" s="31"/>
    </row>
    <row r="385" ht="384.0" customHeight="1">
      <c r="A385" s="31"/>
      <c r="B385" s="31"/>
      <c r="C385" s="31"/>
      <c r="D385" s="31"/>
      <c r="E385" s="31"/>
      <c r="F385" s="31"/>
      <c r="G385" s="31"/>
      <c r="H385" s="10"/>
      <c r="I385" s="24"/>
      <c r="J385" s="24"/>
      <c r="K385" s="31"/>
    </row>
    <row r="386" ht="384.0" customHeight="1">
      <c r="A386" s="31"/>
      <c r="B386" s="31"/>
      <c r="C386" s="31"/>
      <c r="D386" s="31"/>
      <c r="E386" s="31"/>
      <c r="F386" s="31"/>
      <c r="G386" s="31"/>
      <c r="H386" s="10"/>
      <c r="I386" s="24"/>
      <c r="J386" s="24"/>
      <c r="K386" s="31"/>
    </row>
    <row r="387" ht="384.0" customHeight="1">
      <c r="A387" s="31"/>
      <c r="B387" s="31"/>
      <c r="C387" s="31"/>
      <c r="D387" s="31"/>
      <c r="E387" s="31"/>
      <c r="F387" s="31"/>
      <c r="G387" s="31"/>
      <c r="H387" s="10"/>
      <c r="I387" s="24"/>
      <c r="J387" s="24"/>
      <c r="K387" s="31"/>
    </row>
    <row r="388" ht="384.0" customHeight="1">
      <c r="A388" s="31"/>
      <c r="B388" s="31"/>
      <c r="C388" s="31"/>
      <c r="D388" s="31"/>
      <c r="E388" s="31"/>
      <c r="F388" s="31"/>
      <c r="G388" s="31"/>
      <c r="H388" s="10"/>
      <c r="I388" s="24"/>
      <c r="J388" s="24"/>
      <c r="K388" s="31"/>
    </row>
    <row r="389" ht="384.0" customHeight="1">
      <c r="A389" s="31"/>
      <c r="B389" s="31"/>
      <c r="C389" s="31"/>
      <c r="D389" s="31"/>
      <c r="E389" s="31"/>
      <c r="F389" s="31"/>
      <c r="G389" s="31"/>
      <c r="H389" s="10"/>
      <c r="I389" s="24"/>
      <c r="J389" s="24"/>
      <c r="K389" s="31"/>
    </row>
    <row r="390" ht="384.0" customHeight="1">
      <c r="A390" s="31"/>
      <c r="B390" s="31"/>
      <c r="C390" s="31"/>
      <c r="D390" s="31"/>
      <c r="E390" s="31"/>
      <c r="F390" s="31"/>
      <c r="G390" s="31"/>
      <c r="H390" s="10"/>
      <c r="I390" s="24"/>
      <c r="J390" s="24"/>
      <c r="K390" s="31"/>
    </row>
    <row r="391" ht="384.0" customHeight="1">
      <c r="A391" s="31"/>
      <c r="B391" s="31"/>
      <c r="C391" s="31"/>
      <c r="D391" s="31"/>
      <c r="E391" s="31"/>
      <c r="F391" s="31"/>
      <c r="G391" s="31"/>
      <c r="H391" s="10"/>
      <c r="I391" s="24"/>
      <c r="J391" s="24"/>
      <c r="K391" s="31"/>
    </row>
    <row r="392" ht="384.0" customHeight="1">
      <c r="A392" s="31"/>
      <c r="B392" s="31"/>
      <c r="C392" s="31"/>
      <c r="D392" s="31"/>
      <c r="E392" s="31"/>
      <c r="F392" s="31"/>
      <c r="G392" s="31"/>
      <c r="H392" s="10"/>
      <c r="I392" s="24"/>
      <c r="J392" s="24"/>
      <c r="K392" s="31"/>
    </row>
    <row r="393" ht="384.0" customHeight="1">
      <c r="A393" s="31"/>
      <c r="B393" s="31"/>
      <c r="C393" s="31"/>
      <c r="D393" s="31"/>
      <c r="E393" s="31"/>
      <c r="F393" s="31"/>
      <c r="G393" s="31"/>
      <c r="H393" s="10"/>
      <c r="I393" s="24"/>
      <c r="J393" s="24"/>
      <c r="K393" s="31"/>
    </row>
    <row r="394" ht="384.0" customHeight="1">
      <c r="A394" s="31"/>
      <c r="B394" s="31"/>
      <c r="C394" s="31"/>
      <c r="D394" s="31"/>
      <c r="E394" s="31"/>
      <c r="F394" s="31"/>
      <c r="G394" s="31"/>
      <c r="H394" s="10"/>
      <c r="I394" s="24"/>
      <c r="J394" s="24"/>
      <c r="K394" s="31"/>
    </row>
    <row r="395" ht="384.0" customHeight="1">
      <c r="A395" s="31"/>
      <c r="B395" s="31"/>
      <c r="C395" s="31"/>
      <c r="D395" s="31"/>
      <c r="E395" s="31"/>
      <c r="F395" s="31"/>
      <c r="G395" s="31"/>
      <c r="H395" s="10"/>
      <c r="I395" s="24"/>
      <c r="J395" s="24"/>
      <c r="K395" s="31"/>
    </row>
    <row r="396" ht="384.0" customHeight="1">
      <c r="A396" s="31"/>
      <c r="B396" s="31"/>
      <c r="C396" s="31"/>
      <c r="D396" s="31"/>
      <c r="E396" s="31"/>
      <c r="F396" s="31"/>
      <c r="G396" s="31"/>
      <c r="H396" s="10"/>
      <c r="I396" s="24"/>
      <c r="J396" s="24"/>
      <c r="K396" s="31"/>
    </row>
    <row r="397" ht="384.0" customHeight="1">
      <c r="A397" s="31"/>
      <c r="B397" s="31"/>
      <c r="C397" s="31"/>
      <c r="D397" s="31"/>
      <c r="E397" s="31"/>
      <c r="F397" s="31"/>
      <c r="G397" s="31"/>
      <c r="H397" s="10"/>
      <c r="I397" s="24"/>
      <c r="J397" s="24"/>
      <c r="K397" s="31"/>
    </row>
    <row r="398" ht="384.0" customHeight="1">
      <c r="A398" s="31"/>
      <c r="B398" s="31"/>
      <c r="C398" s="31"/>
      <c r="D398" s="31"/>
      <c r="E398" s="31"/>
      <c r="F398" s="31"/>
      <c r="G398" s="31"/>
      <c r="H398" s="10"/>
      <c r="I398" s="24"/>
      <c r="J398" s="24"/>
      <c r="K398" s="31"/>
    </row>
    <row r="399" ht="384.0" customHeight="1">
      <c r="A399" s="31"/>
      <c r="B399" s="31"/>
      <c r="C399" s="31"/>
      <c r="D399" s="31"/>
      <c r="E399" s="31"/>
      <c r="F399" s="31"/>
      <c r="G399" s="31"/>
      <c r="H399" s="10"/>
      <c r="I399" s="24"/>
      <c r="J399" s="24"/>
      <c r="K399" s="31"/>
    </row>
    <row r="400" ht="384.0" customHeight="1">
      <c r="A400" s="31"/>
      <c r="B400" s="31"/>
      <c r="C400" s="31"/>
      <c r="D400" s="31"/>
      <c r="E400" s="31"/>
      <c r="F400" s="31"/>
      <c r="G400" s="31"/>
      <c r="H400" s="10"/>
      <c r="I400" s="24"/>
      <c r="J400" s="24"/>
      <c r="K400" s="31"/>
    </row>
    <row r="401" ht="384.0" customHeight="1">
      <c r="A401" s="31"/>
      <c r="B401" s="31"/>
      <c r="C401" s="31"/>
      <c r="D401" s="31"/>
      <c r="E401" s="31"/>
      <c r="F401" s="31"/>
      <c r="G401" s="31"/>
      <c r="H401" s="10"/>
      <c r="I401" s="24"/>
      <c r="J401" s="24"/>
      <c r="K401" s="31"/>
    </row>
    <row r="402" ht="384.0" customHeight="1">
      <c r="A402" s="31"/>
      <c r="B402" s="31"/>
      <c r="C402" s="31"/>
      <c r="D402" s="31"/>
      <c r="E402" s="31"/>
      <c r="F402" s="31"/>
      <c r="G402" s="31"/>
      <c r="H402" s="10"/>
      <c r="I402" s="24"/>
      <c r="J402" s="24"/>
      <c r="K402" s="31"/>
    </row>
    <row r="403" ht="384.0" customHeight="1">
      <c r="A403" s="31"/>
      <c r="B403" s="31"/>
      <c r="C403" s="31"/>
      <c r="D403" s="31"/>
      <c r="E403" s="31"/>
      <c r="F403" s="31"/>
      <c r="G403" s="31"/>
      <c r="H403" s="10"/>
      <c r="I403" s="24"/>
      <c r="J403" s="24"/>
      <c r="K403" s="31"/>
    </row>
    <row r="404" ht="384.0" customHeight="1">
      <c r="A404" s="31"/>
      <c r="B404" s="31"/>
      <c r="C404" s="31"/>
      <c r="D404" s="31"/>
      <c r="E404" s="31"/>
      <c r="F404" s="31"/>
      <c r="G404" s="31"/>
      <c r="H404" s="10"/>
      <c r="I404" s="24"/>
      <c r="J404" s="24"/>
      <c r="K404" s="31"/>
    </row>
    <row r="405" ht="384.0" customHeight="1">
      <c r="A405" s="31"/>
      <c r="B405" s="31"/>
      <c r="C405" s="31"/>
      <c r="D405" s="31"/>
      <c r="E405" s="31"/>
      <c r="F405" s="31"/>
      <c r="G405" s="31"/>
      <c r="H405" s="10"/>
      <c r="I405" s="24"/>
      <c r="J405" s="24"/>
      <c r="K405" s="31"/>
    </row>
    <row r="406" ht="384.0" customHeight="1">
      <c r="A406" s="31"/>
      <c r="B406" s="31"/>
      <c r="C406" s="31"/>
      <c r="D406" s="31"/>
      <c r="E406" s="31"/>
      <c r="F406" s="31"/>
      <c r="G406" s="31"/>
      <c r="H406" s="10"/>
      <c r="I406" s="24"/>
      <c r="J406" s="24"/>
      <c r="K406" s="31"/>
    </row>
    <row r="407" ht="384.0" customHeight="1">
      <c r="A407" s="31"/>
      <c r="B407" s="31"/>
      <c r="C407" s="31"/>
      <c r="D407" s="31"/>
      <c r="E407" s="31"/>
      <c r="F407" s="31"/>
      <c r="G407" s="31"/>
      <c r="H407" s="10"/>
      <c r="I407" s="24"/>
      <c r="J407" s="24"/>
      <c r="K407" s="31"/>
    </row>
    <row r="408" ht="384.0" customHeight="1">
      <c r="A408" s="31"/>
      <c r="B408" s="31"/>
      <c r="C408" s="31"/>
      <c r="D408" s="31"/>
      <c r="E408" s="31"/>
      <c r="F408" s="31"/>
      <c r="G408" s="31"/>
      <c r="H408" s="10"/>
      <c r="I408" s="24"/>
      <c r="J408" s="24"/>
      <c r="K408" s="31"/>
    </row>
    <row r="409" ht="384.0" customHeight="1">
      <c r="A409" s="31"/>
      <c r="B409" s="31"/>
      <c r="C409" s="31"/>
      <c r="D409" s="31"/>
      <c r="E409" s="31"/>
      <c r="F409" s="31"/>
      <c r="G409" s="31"/>
      <c r="H409" s="10"/>
      <c r="I409" s="24"/>
      <c r="J409" s="24"/>
      <c r="K409" s="31"/>
    </row>
    <row r="410" ht="384.0" customHeight="1">
      <c r="A410" s="31"/>
      <c r="B410" s="31"/>
      <c r="C410" s="31"/>
      <c r="D410" s="31"/>
      <c r="E410" s="31"/>
      <c r="F410" s="31"/>
      <c r="G410" s="31"/>
      <c r="H410" s="10"/>
      <c r="I410" s="24"/>
      <c r="J410" s="24"/>
      <c r="K410" s="31"/>
    </row>
    <row r="411" ht="384.0" customHeight="1">
      <c r="A411" s="31"/>
      <c r="B411" s="31"/>
      <c r="C411" s="31"/>
      <c r="D411" s="31"/>
      <c r="E411" s="31"/>
      <c r="F411" s="31"/>
      <c r="G411" s="31"/>
      <c r="H411" s="10"/>
      <c r="I411" s="24"/>
      <c r="J411" s="24"/>
      <c r="K411" s="31"/>
    </row>
    <row r="412" ht="384.0" customHeight="1">
      <c r="A412" s="31"/>
      <c r="B412" s="31"/>
      <c r="C412" s="31"/>
      <c r="D412" s="31"/>
      <c r="E412" s="31"/>
      <c r="F412" s="31"/>
      <c r="G412" s="31"/>
      <c r="H412" s="10"/>
      <c r="I412" s="24"/>
      <c r="J412" s="24"/>
      <c r="K412" s="31"/>
    </row>
    <row r="413" ht="384.0" customHeight="1">
      <c r="A413" s="31"/>
      <c r="B413" s="31"/>
      <c r="C413" s="31"/>
      <c r="D413" s="31"/>
      <c r="E413" s="31"/>
      <c r="F413" s="31"/>
      <c r="G413" s="31"/>
      <c r="H413" s="10"/>
      <c r="I413" s="24"/>
      <c r="J413" s="24"/>
      <c r="K413" s="31"/>
    </row>
    <row r="414" ht="384.0" customHeight="1">
      <c r="A414" s="31"/>
      <c r="B414" s="31"/>
      <c r="C414" s="31"/>
      <c r="D414" s="31"/>
      <c r="E414" s="31"/>
      <c r="F414" s="31"/>
      <c r="G414" s="31"/>
      <c r="H414" s="10"/>
      <c r="I414" s="24"/>
      <c r="J414" s="24"/>
      <c r="K414" s="31"/>
    </row>
    <row r="415" ht="384.0" customHeight="1">
      <c r="A415" s="31"/>
      <c r="B415" s="31"/>
      <c r="C415" s="31"/>
      <c r="D415" s="31"/>
      <c r="E415" s="31"/>
      <c r="F415" s="31"/>
      <c r="G415" s="31"/>
      <c r="H415" s="10"/>
      <c r="I415" s="24"/>
      <c r="J415" s="24"/>
      <c r="K415" s="31"/>
    </row>
    <row r="416" ht="384.0" customHeight="1">
      <c r="A416" s="31"/>
      <c r="B416" s="31"/>
      <c r="C416" s="31"/>
      <c r="D416" s="31"/>
      <c r="E416" s="31"/>
      <c r="F416" s="31"/>
      <c r="G416" s="31"/>
      <c r="H416" s="10"/>
      <c r="I416" s="24"/>
      <c r="J416" s="24"/>
      <c r="K416" s="31"/>
    </row>
    <row r="417" ht="384.0" customHeight="1">
      <c r="A417" s="31"/>
      <c r="B417" s="31"/>
      <c r="C417" s="31"/>
      <c r="D417" s="31"/>
      <c r="E417" s="31"/>
      <c r="F417" s="31"/>
      <c r="G417" s="31"/>
      <c r="H417" s="10"/>
      <c r="I417" s="24"/>
      <c r="J417" s="24"/>
      <c r="K417" s="31"/>
    </row>
    <row r="418" ht="384.0" customHeight="1">
      <c r="A418" s="31"/>
      <c r="B418" s="31"/>
      <c r="C418" s="31"/>
      <c r="D418" s="31"/>
      <c r="E418" s="31"/>
      <c r="F418" s="31"/>
      <c r="G418" s="31"/>
      <c r="H418" s="10"/>
      <c r="I418" s="24"/>
      <c r="J418" s="24"/>
      <c r="K418" s="31"/>
    </row>
    <row r="419" ht="384.0" customHeight="1">
      <c r="A419" s="31"/>
      <c r="B419" s="31"/>
      <c r="C419" s="31"/>
      <c r="D419" s="31"/>
      <c r="E419" s="31"/>
      <c r="F419" s="31"/>
      <c r="G419" s="31"/>
      <c r="H419" s="10"/>
      <c r="I419" s="24"/>
      <c r="J419" s="24"/>
      <c r="K419" s="31"/>
    </row>
    <row r="420" ht="384.0" customHeight="1">
      <c r="A420" s="31"/>
      <c r="B420" s="31"/>
      <c r="C420" s="31"/>
      <c r="D420" s="31"/>
      <c r="E420" s="31"/>
      <c r="F420" s="31"/>
      <c r="G420" s="31"/>
      <c r="H420" s="10"/>
      <c r="I420" s="24"/>
      <c r="J420" s="24"/>
      <c r="K420" s="31"/>
    </row>
    <row r="421" ht="384.0" customHeight="1">
      <c r="A421" s="31"/>
      <c r="B421" s="31"/>
      <c r="C421" s="31"/>
      <c r="D421" s="31"/>
      <c r="E421" s="31"/>
      <c r="F421" s="31"/>
      <c r="G421" s="31"/>
      <c r="H421" s="10"/>
      <c r="I421" s="24"/>
      <c r="J421" s="24"/>
      <c r="K421" s="31"/>
    </row>
    <row r="422" ht="384.0" customHeight="1">
      <c r="A422" s="31"/>
      <c r="B422" s="31"/>
      <c r="C422" s="31"/>
      <c r="D422" s="31"/>
      <c r="E422" s="31"/>
      <c r="F422" s="31"/>
      <c r="G422" s="31"/>
      <c r="H422" s="10"/>
      <c r="I422" s="24"/>
      <c r="J422" s="24"/>
      <c r="K422" s="31"/>
    </row>
    <row r="423" ht="384.0" customHeight="1">
      <c r="A423" s="31"/>
      <c r="B423" s="31"/>
      <c r="C423" s="31"/>
      <c r="D423" s="31"/>
      <c r="E423" s="31"/>
      <c r="F423" s="31"/>
      <c r="G423" s="31"/>
      <c r="H423" s="10"/>
      <c r="I423" s="24"/>
      <c r="J423" s="24"/>
      <c r="K423" s="31"/>
    </row>
    <row r="424" ht="384.0" customHeight="1">
      <c r="A424" s="31"/>
      <c r="B424" s="31"/>
      <c r="C424" s="31"/>
      <c r="D424" s="31"/>
      <c r="E424" s="31"/>
      <c r="F424" s="31"/>
      <c r="G424" s="31"/>
      <c r="H424" s="10"/>
      <c r="I424" s="24"/>
      <c r="J424" s="24"/>
      <c r="K424" s="31"/>
    </row>
    <row r="425" ht="384.0" customHeight="1">
      <c r="A425" s="31"/>
      <c r="B425" s="31"/>
      <c r="C425" s="31"/>
      <c r="D425" s="31"/>
      <c r="E425" s="31"/>
      <c r="F425" s="31"/>
      <c r="G425" s="31"/>
      <c r="H425" s="10"/>
      <c r="I425" s="24"/>
      <c r="J425" s="24"/>
      <c r="K425" s="31"/>
    </row>
    <row r="426" ht="384.0" customHeight="1">
      <c r="A426" s="31"/>
      <c r="B426" s="31"/>
      <c r="C426" s="31"/>
      <c r="D426" s="31"/>
      <c r="E426" s="31"/>
      <c r="F426" s="31"/>
      <c r="G426" s="31"/>
      <c r="H426" s="10"/>
      <c r="I426" s="24"/>
      <c r="J426" s="24"/>
      <c r="K426" s="31"/>
    </row>
    <row r="427" ht="384.0" customHeight="1">
      <c r="A427" s="31"/>
      <c r="B427" s="31"/>
      <c r="C427" s="31"/>
      <c r="D427" s="31"/>
      <c r="E427" s="31"/>
      <c r="F427" s="31"/>
      <c r="G427" s="31"/>
      <c r="H427" s="10"/>
      <c r="I427" s="24"/>
      <c r="J427" s="24"/>
      <c r="K427" s="31"/>
    </row>
    <row r="428" ht="384.0" customHeight="1">
      <c r="A428" s="31"/>
      <c r="B428" s="31"/>
      <c r="C428" s="31"/>
      <c r="D428" s="31"/>
      <c r="E428" s="31"/>
      <c r="F428" s="31"/>
      <c r="G428" s="31"/>
      <c r="H428" s="10"/>
      <c r="I428" s="24"/>
      <c r="J428" s="24"/>
      <c r="K428" s="31"/>
    </row>
    <row r="429" ht="384.0" customHeight="1">
      <c r="A429" s="31"/>
      <c r="B429" s="31"/>
      <c r="C429" s="31"/>
      <c r="D429" s="31"/>
      <c r="E429" s="31"/>
      <c r="F429" s="31"/>
      <c r="G429" s="31"/>
      <c r="H429" s="10"/>
      <c r="I429" s="24"/>
      <c r="J429" s="24"/>
      <c r="K429" s="31"/>
    </row>
    <row r="430" ht="384.0" customHeight="1">
      <c r="A430" s="31"/>
      <c r="B430" s="31"/>
      <c r="C430" s="31"/>
      <c r="D430" s="31"/>
      <c r="E430" s="31"/>
      <c r="F430" s="31"/>
      <c r="G430" s="31"/>
      <c r="H430" s="10"/>
      <c r="I430" s="24"/>
      <c r="J430" s="24"/>
      <c r="K430" s="31"/>
    </row>
    <row r="431" ht="384.0" customHeight="1">
      <c r="A431" s="31"/>
      <c r="B431" s="31"/>
      <c r="C431" s="31"/>
      <c r="D431" s="31"/>
      <c r="E431" s="31"/>
      <c r="F431" s="31"/>
      <c r="G431" s="31"/>
      <c r="H431" s="10"/>
      <c r="I431" s="24"/>
      <c r="J431" s="24"/>
      <c r="K431" s="31"/>
    </row>
    <row r="432" ht="384.0" customHeight="1">
      <c r="A432" s="31"/>
      <c r="B432" s="31"/>
      <c r="C432" s="31"/>
      <c r="D432" s="31"/>
      <c r="E432" s="31"/>
      <c r="F432" s="31"/>
      <c r="G432" s="31"/>
      <c r="H432" s="10"/>
      <c r="I432" s="24"/>
      <c r="J432" s="24"/>
      <c r="K432" s="31"/>
    </row>
    <row r="433" ht="384.0" customHeight="1">
      <c r="A433" s="31"/>
      <c r="B433" s="31"/>
      <c r="C433" s="31"/>
      <c r="D433" s="31"/>
      <c r="E433" s="31"/>
      <c r="F433" s="31"/>
      <c r="G433" s="31"/>
      <c r="H433" s="10"/>
      <c r="I433" s="24"/>
      <c r="J433" s="24"/>
      <c r="K433" s="31"/>
    </row>
    <row r="434" ht="384.0" customHeight="1">
      <c r="A434" s="31"/>
      <c r="B434" s="31"/>
      <c r="C434" s="31"/>
      <c r="D434" s="31"/>
      <c r="E434" s="31"/>
      <c r="F434" s="31"/>
      <c r="G434" s="31"/>
      <c r="H434" s="10"/>
      <c r="I434" s="24"/>
      <c r="J434" s="24"/>
      <c r="K434" s="31"/>
    </row>
    <row r="435" ht="384.0" customHeight="1">
      <c r="A435" s="31"/>
      <c r="B435" s="31"/>
      <c r="C435" s="31"/>
      <c r="D435" s="31"/>
      <c r="E435" s="31"/>
      <c r="F435" s="31"/>
      <c r="G435" s="31"/>
      <c r="H435" s="10"/>
      <c r="I435" s="24"/>
      <c r="J435" s="24"/>
      <c r="K435" s="31"/>
    </row>
    <row r="436" ht="384.0" customHeight="1">
      <c r="A436" s="31"/>
      <c r="B436" s="31"/>
      <c r="C436" s="31"/>
      <c r="D436" s="31"/>
      <c r="E436" s="31"/>
      <c r="F436" s="31"/>
      <c r="G436" s="31"/>
      <c r="H436" s="10"/>
      <c r="I436" s="24"/>
      <c r="J436" s="24"/>
      <c r="K436" s="31"/>
    </row>
    <row r="437" ht="384.0" customHeight="1">
      <c r="A437" s="31"/>
      <c r="B437" s="31"/>
      <c r="C437" s="31"/>
      <c r="D437" s="31"/>
      <c r="E437" s="31"/>
      <c r="F437" s="31"/>
      <c r="G437" s="31"/>
      <c r="H437" s="10"/>
      <c r="I437" s="24"/>
      <c r="J437" s="24"/>
      <c r="K437" s="31"/>
    </row>
    <row r="438" ht="384.0" customHeight="1">
      <c r="A438" s="31"/>
      <c r="B438" s="31"/>
      <c r="C438" s="31"/>
      <c r="D438" s="31"/>
      <c r="E438" s="31"/>
      <c r="F438" s="31"/>
      <c r="G438" s="31"/>
      <c r="H438" s="10"/>
      <c r="I438" s="24"/>
      <c r="J438" s="24"/>
      <c r="K438" s="31"/>
    </row>
    <row r="439" ht="384.0" customHeight="1">
      <c r="A439" s="31"/>
      <c r="B439" s="31"/>
      <c r="C439" s="31"/>
      <c r="D439" s="31"/>
      <c r="E439" s="31"/>
      <c r="F439" s="31"/>
      <c r="G439" s="31"/>
      <c r="H439" s="10"/>
      <c r="I439" s="24"/>
      <c r="J439" s="24"/>
      <c r="K439" s="31"/>
    </row>
    <row r="440" ht="384.0" customHeight="1">
      <c r="A440" s="31"/>
      <c r="B440" s="31"/>
      <c r="C440" s="31"/>
      <c r="D440" s="31"/>
      <c r="E440" s="31"/>
      <c r="F440" s="31"/>
      <c r="G440" s="31"/>
      <c r="H440" s="10"/>
      <c r="I440" s="24"/>
      <c r="J440" s="24"/>
      <c r="K440" s="31"/>
    </row>
    <row r="441" ht="384.0" customHeight="1">
      <c r="A441" s="31"/>
      <c r="B441" s="31"/>
      <c r="C441" s="31"/>
      <c r="D441" s="31"/>
      <c r="E441" s="31"/>
      <c r="F441" s="31"/>
      <c r="G441" s="31"/>
      <c r="H441" s="10"/>
      <c r="I441" s="24"/>
      <c r="J441" s="24"/>
      <c r="K441" s="31"/>
    </row>
    <row r="442" ht="384.0" customHeight="1">
      <c r="A442" s="31"/>
      <c r="B442" s="31"/>
      <c r="C442" s="31"/>
      <c r="D442" s="31"/>
      <c r="E442" s="31"/>
      <c r="F442" s="31"/>
      <c r="G442" s="31"/>
      <c r="H442" s="10"/>
      <c r="I442" s="24"/>
      <c r="J442" s="24"/>
      <c r="K442" s="31"/>
    </row>
    <row r="443" ht="384.0" customHeight="1">
      <c r="A443" s="31"/>
      <c r="B443" s="31"/>
      <c r="C443" s="31"/>
      <c r="D443" s="31"/>
      <c r="E443" s="31"/>
      <c r="F443" s="31"/>
      <c r="G443" s="31"/>
      <c r="H443" s="10"/>
      <c r="I443" s="24"/>
      <c r="J443" s="24"/>
      <c r="K443" s="31"/>
    </row>
    <row r="444" ht="384.0" customHeight="1">
      <c r="A444" s="31"/>
      <c r="B444" s="31"/>
      <c r="C444" s="31"/>
      <c r="D444" s="31"/>
      <c r="E444" s="31"/>
      <c r="F444" s="31"/>
      <c r="G444" s="31"/>
      <c r="H444" s="10"/>
      <c r="I444" s="24"/>
      <c r="J444" s="24"/>
      <c r="K444" s="31"/>
    </row>
    <row r="445" ht="384.0" customHeight="1">
      <c r="A445" s="31"/>
      <c r="B445" s="31"/>
      <c r="C445" s="31"/>
      <c r="D445" s="31"/>
      <c r="E445" s="31"/>
      <c r="F445" s="31"/>
      <c r="G445" s="31"/>
      <c r="H445" s="10"/>
      <c r="I445" s="24"/>
      <c r="J445" s="24"/>
      <c r="K445" s="31"/>
    </row>
    <row r="446" ht="384.0" customHeight="1">
      <c r="A446" s="31"/>
      <c r="B446" s="31"/>
      <c r="C446" s="31"/>
      <c r="D446" s="31"/>
      <c r="E446" s="31"/>
      <c r="F446" s="31"/>
      <c r="G446" s="31"/>
      <c r="H446" s="10"/>
      <c r="I446" s="24"/>
      <c r="J446" s="24"/>
      <c r="K446" s="31"/>
    </row>
    <row r="447" ht="384.0" customHeight="1">
      <c r="A447" s="31"/>
      <c r="B447" s="31"/>
      <c r="C447" s="31"/>
      <c r="D447" s="31"/>
      <c r="E447" s="31"/>
      <c r="F447" s="31"/>
      <c r="G447" s="31"/>
      <c r="H447" s="10"/>
      <c r="I447" s="24"/>
      <c r="J447" s="24"/>
      <c r="K447" s="31"/>
    </row>
    <row r="448" ht="384.0" customHeight="1">
      <c r="A448" s="31"/>
      <c r="B448" s="31"/>
      <c r="C448" s="31"/>
      <c r="D448" s="31"/>
      <c r="E448" s="31"/>
      <c r="F448" s="31"/>
      <c r="G448" s="31"/>
      <c r="H448" s="10"/>
      <c r="I448" s="24"/>
      <c r="J448" s="24"/>
      <c r="K448" s="31"/>
    </row>
    <row r="449" ht="384.0" customHeight="1">
      <c r="A449" s="31"/>
      <c r="B449" s="31"/>
      <c r="C449" s="31"/>
      <c r="D449" s="31"/>
      <c r="E449" s="31"/>
      <c r="F449" s="31"/>
      <c r="G449" s="31"/>
      <c r="H449" s="10"/>
      <c r="I449" s="24"/>
      <c r="J449" s="24"/>
      <c r="K449" s="31"/>
    </row>
    <row r="450" ht="384.0" customHeight="1">
      <c r="A450" s="31"/>
      <c r="B450" s="31"/>
      <c r="C450" s="31"/>
      <c r="D450" s="31"/>
      <c r="E450" s="31"/>
      <c r="F450" s="31"/>
      <c r="G450" s="31"/>
      <c r="H450" s="10"/>
      <c r="I450" s="24"/>
      <c r="J450" s="24"/>
      <c r="K450" s="31"/>
    </row>
    <row r="451" ht="384.0" customHeight="1">
      <c r="A451" s="31"/>
      <c r="B451" s="31"/>
      <c r="C451" s="31"/>
      <c r="D451" s="31"/>
      <c r="E451" s="31"/>
      <c r="F451" s="31"/>
      <c r="G451" s="31"/>
      <c r="H451" s="10"/>
      <c r="I451" s="24"/>
      <c r="J451" s="24"/>
      <c r="K451" s="31"/>
    </row>
    <row r="452" ht="384.0" customHeight="1">
      <c r="A452" s="31"/>
      <c r="B452" s="31"/>
      <c r="C452" s="31"/>
      <c r="D452" s="31"/>
      <c r="E452" s="31"/>
      <c r="F452" s="31"/>
      <c r="G452" s="31"/>
      <c r="H452" s="10"/>
      <c r="I452" s="24"/>
      <c r="J452" s="24"/>
      <c r="K452" s="31"/>
    </row>
    <row r="453" ht="384.0" customHeight="1">
      <c r="A453" s="31"/>
      <c r="B453" s="31"/>
      <c r="C453" s="31"/>
      <c r="D453" s="31"/>
      <c r="E453" s="31"/>
      <c r="F453" s="31"/>
      <c r="G453" s="31"/>
      <c r="H453" s="10"/>
      <c r="I453" s="24"/>
      <c r="J453" s="24"/>
      <c r="K453" s="31"/>
    </row>
    <row r="454" ht="384.0" customHeight="1">
      <c r="A454" s="31"/>
      <c r="B454" s="31"/>
      <c r="C454" s="31"/>
      <c r="D454" s="31"/>
      <c r="E454" s="31"/>
      <c r="F454" s="31"/>
      <c r="G454" s="31"/>
      <c r="H454" s="10"/>
      <c r="I454" s="24"/>
      <c r="J454" s="24"/>
      <c r="K454" s="31"/>
    </row>
    <row r="455" ht="384.0" customHeight="1">
      <c r="A455" s="31"/>
      <c r="B455" s="31"/>
      <c r="C455" s="31"/>
      <c r="D455" s="31"/>
      <c r="E455" s="31"/>
      <c r="F455" s="31"/>
      <c r="G455" s="31"/>
      <c r="H455" s="10"/>
      <c r="I455" s="24"/>
      <c r="J455" s="24"/>
      <c r="K455" s="31"/>
    </row>
    <row r="456" ht="384.0" customHeight="1">
      <c r="A456" s="31"/>
      <c r="B456" s="31"/>
      <c r="C456" s="31"/>
      <c r="D456" s="31"/>
      <c r="E456" s="31"/>
      <c r="F456" s="31"/>
      <c r="G456" s="31"/>
      <c r="H456" s="10"/>
      <c r="I456" s="24"/>
      <c r="J456" s="24"/>
      <c r="K456" s="31"/>
    </row>
    <row r="457" ht="384.0" customHeight="1">
      <c r="A457" s="31"/>
      <c r="B457" s="31"/>
      <c r="C457" s="31"/>
      <c r="D457" s="31"/>
      <c r="E457" s="31"/>
      <c r="F457" s="31"/>
      <c r="G457" s="31"/>
      <c r="H457" s="10"/>
      <c r="I457" s="24"/>
      <c r="J457" s="24"/>
      <c r="K457" s="31"/>
    </row>
    <row r="458" ht="384.0" customHeight="1">
      <c r="A458" s="31"/>
      <c r="B458" s="31"/>
      <c r="C458" s="31"/>
      <c r="D458" s="31"/>
      <c r="E458" s="31"/>
      <c r="F458" s="31"/>
      <c r="G458" s="31"/>
      <c r="H458" s="10"/>
      <c r="I458" s="24"/>
      <c r="J458" s="24"/>
      <c r="K458" s="31"/>
    </row>
    <row r="459" ht="384.0" customHeight="1">
      <c r="A459" s="31"/>
      <c r="B459" s="31"/>
      <c r="C459" s="31"/>
      <c r="D459" s="31"/>
      <c r="E459" s="31"/>
      <c r="F459" s="31"/>
      <c r="G459" s="31"/>
      <c r="H459" s="10"/>
      <c r="I459" s="24"/>
      <c r="J459" s="24"/>
      <c r="K459" s="31"/>
    </row>
    <row r="460" ht="384.0" customHeight="1">
      <c r="A460" s="31"/>
      <c r="B460" s="31"/>
      <c r="C460" s="31"/>
      <c r="D460" s="31"/>
      <c r="E460" s="31"/>
      <c r="F460" s="31"/>
      <c r="G460" s="31"/>
      <c r="H460" s="10"/>
      <c r="I460" s="24"/>
      <c r="J460" s="24"/>
      <c r="K460" s="31"/>
    </row>
    <row r="461" ht="384.0" customHeight="1">
      <c r="A461" s="31"/>
      <c r="B461" s="31"/>
      <c r="C461" s="31"/>
      <c r="D461" s="31"/>
      <c r="E461" s="31"/>
      <c r="F461" s="31"/>
      <c r="G461" s="31"/>
      <c r="H461" s="10"/>
      <c r="I461" s="24"/>
      <c r="J461" s="24"/>
      <c r="K461" s="31"/>
    </row>
    <row r="462" ht="384.0" customHeight="1">
      <c r="A462" s="31"/>
      <c r="B462" s="31"/>
      <c r="C462" s="31"/>
      <c r="D462" s="31"/>
      <c r="E462" s="31"/>
      <c r="F462" s="31"/>
      <c r="G462" s="31"/>
      <c r="H462" s="10"/>
      <c r="I462" s="24"/>
      <c r="J462" s="24"/>
      <c r="K462" s="31"/>
    </row>
    <row r="463" ht="384.0" customHeight="1">
      <c r="A463" s="31"/>
      <c r="B463" s="31"/>
      <c r="C463" s="31"/>
      <c r="D463" s="31"/>
      <c r="E463" s="31"/>
      <c r="F463" s="31"/>
      <c r="G463" s="31"/>
      <c r="H463" s="10"/>
      <c r="I463" s="24"/>
      <c r="J463" s="24"/>
      <c r="K463" s="31"/>
    </row>
    <row r="464" ht="384.0" customHeight="1">
      <c r="A464" s="31"/>
      <c r="B464" s="31"/>
      <c r="C464" s="31"/>
      <c r="D464" s="31"/>
      <c r="E464" s="31"/>
      <c r="F464" s="31"/>
      <c r="G464" s="31"/>
      <c r="H464" s="10"/>
      <c r="I464" s="24"/>
      <c r="J464" s="24"/>
      <c r="K464" s="31"/>
    </row>
    <row r="465" ht="384.0" customHeight="1">
      <c r="A465" s="31"/>
      <c r="B465" s="31"/>
      <c r="C465" s="31"/>
      <c r="D465" s="31"/>
      <c r="E465" s="31"/>
      <c r="F465" s="31"/>
      <c r="G465" s="31"/>
      <c r="H465" s="10"/>
      <c r="I465" s="24"/>
      <c r="J465" s="24"/>
      <c r="K465" s="31"/>
    </row>
    <row r="466" ht="384.0" customHeight="1">
      <c r="A466" s="31"/>
      <c r="B466" s="31"/>
      <c r="C466" s="31"/>
      <c r="D466" s="31"/>
      <c r="E466" s="31"/>
      <c r="F466" s="31"/>
      <c r="G466" s="31"/>
      <c r="H466" s="10"/>
      <c r="I466" s="24"/>
      <c r="J466" s="24"/>
      <c r="K466" s="31"/>
    </row>
    <row r="467" ht="384.0" customHeight="1">
      <c r="A467" s="31"/>
      <c r="B467" s="31"/>
      <c r="C467" s="31"/>
      <c r="D467" s="31"/>
      <c r="E467" s="31"/>
      <c r="F467" s="31"/>
      <c r="G467" s="31"/>
      <c r="H467" s="10"/>
      <c r="I467" s="24"/>
      <c r="J467" s="24"/>
      <c r="K467" s="31"/>
    </row>
    <row r="468" ht="384.0" customHeight="1">
      <c r="A468" s="31"/>
      <c r="B468" s="31"/>
      <c r="C468" s="31"/>
      <c r="D468" s="31"/>
      <c r="E468" s="31"/>
      <c r="F468" s="31"/>
      <c r="G468" s="31"/>
      <c r="H468" s="10"/>
      <c r="I468" s="24"/>
      <c r="J468" s="24"/>
      <c r="K468" s="31"/>
    </row>
    <row r="469" ht="384.0" customHeight="1">
      <c r="A469" s="31"/>
      <c r="B469" s="31"/>
      <c r="C469" s="31"/>
      <c r="D469" s="31"/>
      <c r="E469" s="31"/>
      <c r="F469" s="31"/>
      <c r="G469" s="31"/>
      <c r="H469" s="10"/>
      <c r="I469" s="24"/>
      <c r="J469" s="24"/>
      <c r="K469" s="31"/>
    </row>
    <row r="470" ht="384.0" customHeight="1">
      <c r="A470" s="31"/>
      <c r="B470" s="31"/>
      <c r="C470" s="31"/>
      <c r="D470" s="31"/>
      <c r="E470" s="31"/>
      <c r="F470" s="31"/>
      <c r="G470" s="31"/>
      <c r="H470" s="10"/>
      <c r="I470" s="24"/>
      <c r="J470" s="24"/>
      <c r="K470" s="31"/>
    </row>
    <row r="471" ht="384.0" customHeight="1">
      <c r="A471" s="31"/>
      <c r="B471" s="31"/>
      <c r="C471" s="31"/>
      <c r="D471" s="31"/>
      <c r="E471" s="31"/>
      <c r="F471" s="31"/>
      <c r="G471" s="31"/>
      <c r="H471" s="10"/>
      <c r="I471" s="24"/>
      <c r="J471" s="24"/>
      <c r="K471" s="31"/>
    </row>
    <row r="472" ht="384.0" customHeight="1">
      <c r="A472" s="31"/>
      <c r="B472" s="31"/>
      <c r="C472" s="31"/>
      <c r="D472" s="31"/>
      <c r="E472" s="31"/>
      <c r="F472" s="31"/>
      <c r="G472" s="31"/>
      <c r="H472" s="10"/>
      <c r="I472" s="24"/>
      <c r="J472" s="24"/>
      <c r="K472" s="31"/>
    </row>
    <row r="473" ht="384.0" customHeight="1">
      <c r="A473" s="31"/>
      <c r="B473" s="31"/>
      <c r="C473" s="31"/>
      <c r="D473" s="31"/>
      <c r="E473" s="31"/>
      <c r="F473" s="31"/>
      <c r="G473" s="31"/>
      <c r="H473" s="10"/>
      <c r="I473" s="24"/>
      <c r="J473" s="24"/>
      <c r="K473" s="31"/>
    </row>
    <row r="474" ht="384.0" customHeight="1">
      <c r="A474" s="31"/>
      <c r="B474" s="31"/>
      <c r="C474" s="31"/>
      <c r="D474" s="31"/>
      <c r="E474" s="31"/>
      <c r="F474" s="31"/>
      <c r="G474" s="31"/>
      <c r="H474" s="10"/>
      <c r="I474" s="24"/>
      <c r="J474" s="24"/>
      <c r="K474" s="31"/>
    </row>
    <row r="475" ht="384.0" customHeight="1">
      <c r="A475" s="31"/>
      <c r="B475" s="31"/>
      <c r="C475" s="31"/>
      <c r="D475" s="31"/>
      <c r="E475" s="31"/>
      <c r="F475" s="31"/>
      <c r="G475" s="31"/>
      <c r="H475" s="10"/>
      <c r="I475" s="24"/>
      <c r="J475" s="24"/>
      <c r="K475" s="31"/>
    </row>
    <row r="476" ht="384.0" customHeight="1">
      <c r="A476" s="31"/>
      <c r="B476" s="31"/>
      <c r="C476" s="31"/>
      <c r="D476" s="31"/>
      <c r="E476" s="31"/>
      <c r="F476" s="31"/>
      <c r="G476" s="31"/>
      <c r="H476" s="10"/>
      <c r="I476" s="24"/>
      <c r="J476" s="24"/>
      <c r="K476" s="31"/>
    </row>
    <row r="477" ht="384.0" customHeight="1">
      <c r="A477" s="31"/>
      <c r="B477" s="31"/>
      <c r="C477" s="31"/>
      <c r="D477" s="31"/>
      <c r="E477" s="31"/>
      <c r="F477" s="31"/>
      <c r="G477" s="31"/>
      <c r="H477" s="10"/>
      <c r="I477" s="24"/>
      <c r="J477" s="24"/>
      <c r="K477" s="31"/>
    </row>
    <row r="478" ht="384.0" customHeight="1">
      <c r="A478" s="31"/>
      <c r="B478" s="31"/>
      <c r="C478" s="31"/>
      <c r="D478" s="31"/>
      <c r="E478" s="31"/>
      <c r="F478" s="31"/>
      <c r="G478" s="31"/>
      <c r="H478" s="10"/>
      <c r="I478" s="24"/>
      <c r="J478" s="24"/>
      <c r="K478" s="31"/>
    </row>
    <row r="479" ht="384.0" customHeight="1">
      <c r="A479" s="31"/>
      <c r="B479" s="31"/>
      <c r="C479" s="31"/>
      <c r="D479" s="31"/>
      <c r="E479" s="31"/>
      <c r="F479" s="31"/>
      <c r="G479" s="31"/>
      <c r="H479" s="10"/>
      <c r="I479" s="24"/>
      <c r="J479" s="24"/>
      <c r="K479" s="31"/>
    </row>
    <row r="480" ht="384.0" customHeight="1">
      <c r="A480" s="31"/>
      <c r="B480" s="31"/>
      <c r="C480" s="31"/>
      <c r="D480" s="31"/>
      <c r="E480" s="31"/>
      <c r="F480" s="31"/>
      <c r="G480" s="31"/>
      <c r="H480" s="10"/>
      <c r="I480" s="24"/>
      <c r="J480" s="24"/>
      <c r="K480" s="31"/>
    </row>
    <row r="481" ht="384.0" customHeight="1">
      <c r="A481" s="31"/>
      <c r="B481" s="31"/>
      <c r="C481" s="31"/>
      <c r="D481" s="31"/>
      <c r="E481" s="31"/>
      <c r="F481" s="31"/>
      <c r="G481" s="31"/>
      <c r="H481" s="10"/>
      <c r="I481" s="24"/>
      <c r="J481" s="24"/>
      <c r="K481" s="31"/>
    </row>
    <row r="482" ht="384.0" customHeight="1">
      <c r="A482" s="31"/>
      <c r="B482" s="31"/>
      <c r="C482" s="31"/>
      <c r="D482" s="31"/>
      <c r="E482" s="31"/>
      <c r="F482" s="31"/>
      <c r="G482" s="31"/>
      <c r="H482" s="10"/>
      <c r="I482" s="24"/>
      <c r="J482" s="24"/>
      <c r="K482" s="31"/>
    </row>
    <row r="483" ht="384.0" customHeight="1">
      <c r="A483" s="31"/>
      <c r="B483" s="31"/>
      <c r="C483" s="31"/>
      <c r="D483" s="31"/>
      <c r="E483" s="31"/>
      <c r="F483" s="31"/>
      <c r="G483" s="31"/>
      <c r="H483" s="10"/>
      <c r="I483" s="24"/>
      <c r="J483" s="24"/>
      <c r="K483" s="31"/>
    </row>
    <row r="484" ht="384.0" customHeight="1">
      <c r="A484" s="31"/>
      <c r="B484" s="31"/>
      <c r="C484" s="31"/>
      <c r="D484" s="31"/>
      <c r="E484" s="31"/>
      <c r="F484" s="31"/>
      <c r="G484" s="31"/>
      <c r="H484" s="10"/>
      <c r="I484" s="24"/>
      <c r="J484" s="24"/>
      <c r="K484" s="31"/>
    </row>
    <row r="485" ht="384.0" customHeight="1">
      <c r="A485" s="31"/>
      <c r="B485" s="31"/>
      <c r="C485" s="31"/>
      <c r="D485" s="31"/>
      <c r="E485" s="31"/>
      <c r="F485" s="31"/>
      <c r="G485" s="31"/>
      <c r="H485" s="10"/>
      <c r="I485" s="24"/>
      <c r="J485" s="24"/>
      <c r="K485" s="31"/>
    </row>
    <row r="486" ht="384.0" customHeight="1">
      <c r="A486" s="31"/>
      <c r="B486" s="31"/>
      <c r="C486" s="31"/>
      <c r="D486" s="31"/>
      <c r="E486" s="31"/>
      <c r="F486" s="31"/>
      <c r="G486" s="31"/>
      <c r="H486" s="10"/>
      <c r="I486" s="24"/>
      <c r="J486" s="24"/>
      <c r="K486" s="31"/>
    </row>
    <row r="487" ht="384.0" customHeight="1">
      <c r="A487" s="31"/>
      <c r="B487" s="31"/>
      <c r="C487" s="31"/>
      <c r="D487" s="31"/>
      <c r="E487" s="31"/>
      <c r="F487" s="31"/>
      <c r="G487" s="31"/>
      <c r="H487" s="10"/>
      <c r="I487" s="24"/>
      <c r="J487" s="24"/>
      <c r="K487" s="31"/>
    </row>
    <row r="488" ht="384.0" customHeight="1">
      <c r="A488" s="31"/>
      <c r="B488" s="31"/>
      <c r="C488" s="31"/>
      <c r="D488" s="31"/>
      <c r="E488" s="31"/>
      <c r="F488" s="31"/>
      <c r="G488" s="31"/>
      <c r="H488" s="10"/>
      <c r="I488" s="24"/>
      <c r="J488" s="24"/>
      <c r="K488" s="31"/>
    </row>
    <row r="489" ht="384.0" customHeight="1">
      <c r="A489" s="31"/>
      <c r="B489" s="31"/>
      <c r="C489" s="31"/>
      <c r="D489" s="31"/>
      <c r="E489" s="31"/>
      <c r="F489" s="31"/>
      <c r="G489" s="31"/>
      <c r="H489" s="10"/>
      <c r="I489" s="24"/>
      <c r="J489" s="24"/>
      <c r="K489" s="31"/>
    </row>
    <row r="490" ht="384.0" customHeight="1">
      <c r="A490" s="31"/>
      <c r="B490" s="31"/>
      <c r="C490" s="31"/>
      <c r="D490" s="31"/>
      <c r="E490" s="31"/>
      <c r="F490" s="31"/>
      <c r="G490" s="31"/>
      <c r="H490" s="10"/>
      <c r="I490" s="24"/>
      <c r="J490" s="24"/>
      <c r="K490" s="31"/>
    </row>
    <row r="491" ht="384.0" customHeight="1">
      <c r="A491" s="31"/>
      <c r="B491" s="31"/>
      <c r="C491" s="31"/>
      <c r="D491" s="31"/>
      <c r="E491" s="31"/>
      <c r="F491" s="31"/>
      <c r="G491" s="31"/>
      <c r="H491" s="10"/>
      <c r="I491" s="24"/>
      <c r="J491" s="24"/>
      <c r="K491" s="31"/>
    </row>
    <row r="492" ht="384.0" customHeight="1">
      <c r="A492" s="31"/>
      <c r="B492" s="31"/>
      <c r="C492" s="31"/>
      <c r="D492" s="31"/>
      <c r="E492" s="31"/>
      <c r="F492" s="31"/>
      <c r="G492" s="31"/>
      <c r="H492" s="10"/>
      <c r="I492" s="24"/>
      <c r="J492" s="24"/>
      <c r="K492" s="31"/>
    </row>
    <row r="493" ht="384.0" customHeight="1">
      <c r="A493" s="31"/>
      <c r="B493" s="31"/>
      <c r="C493" s="31"/>
      <c r="D493" s="31"/>
      <c r="E493" s="31"/>
      <c r="F493" s="31"/>
      <c r="G493" s="31"/>
      <c r="H493" s="10"/>
      <c r="I493" s="24"/>
      <c r="J493" s="24"/>
      <c r="K493" s="31"/>
    </row>
    <row r="494" ht="384.0" customHeight="1">
      <c r="A494" s="31"/>
      <c r="B494" s="31"/>
      <c r="C494" s="31"/>
      <c r="D494" s="31"/>
      <c r="E494" s="31"/>
      <c r="F494" s="31"/>
      <c r="G494" s="31"/>
      <c r="H494" s="10"/>
      <c r="I494" s="24"/>
      <c r="J494" s="24"/>
      <c r="K494" s="31"/>
    </row>
    <row r="495" ht="384.0" customHeight="1">
      <c r="A495" s="31"/>
      <c r="B495" s="31"/>
      <c r="C495" s="31"/>
      <c r="D495" s="31"/>
      <c r="E495" s="31"/>
      <c r="F495" s="31"/>
      <c r="G495" s="31"/>
      <c r="H495" s="10"/>
      <c r="I495" s="24"/>
      <c r="J495" s="24"/>
      <c r="K495" s="31"/>
    </row>
    <row r="496" ht="384.0" customHeight="1">
      <c r="A496" s="31"/>
      <c r="B496" s="31"/>
      <c r="C496" s="31"/>
      <c r="D496" s="31"/>
      <c r="E496" s="31"/>
      <c r="F496" s="31"/>
      <c r="G496" s="31"/>
      <c r="H496" s="10"/>
      <c r="I496" s="24"/>
      <c r="J496" s="24"/>
      <c r="K496" s="31"/>
    </row>
    <row r="497" ht="384.0" customHeight="1">
      <c r="A497" s="31"/>
      <c r="B497" s="31"/>
      <c r="C497" s="31"/>
      <c r="D497" s="31"/>
      <c r="E497" s="31"/>
      <c r="F497" s="31"/>
      <c r="G497" s="31"/>
      <c r="H497" s="10"/>
      <c r="I497" s="24"/>
      <c r="J497" s="24"/>
      <c r="K497" s="31"/>
    </row>
    <row r="498" ht="384.0" customHeight="1">
      <c r="A498" s="31"/>
      <c r="B498" s="31"/>
      <c r="C498" s="31"/>
      <c r="D498" s="31"/>
      <c r="E498" s="31"/>
      <c r="F498" s="31"/>
      <c r="G498" s="31"/>
      <c r="H498" s="10"/>
      <c r="I498" s="24"/>
      <c r="J498" s="24"/>
      <c r="K498" s="31"/>
    </row>
    <row r="499" ht="384.0" customHeight="1">
      <c r="A499" s="31"/>
      <c r="B499" s="31"/>
      <c r="C499" s="31"/>
      <c r="D499" s="31"/>
      <c r="E499" s="31"/>
      <c r="F499" s="31"/>
      <c r="G499" s="31"/>
      <c r="H499" s="10"/>
      <c r="I499" s="24"/>
      <c r="J499" s="24"/>
      <c r="K499" s="31"/>
    </row>
    <row r="500" ht="384.0" customHeight="1">
      <c r="A500" s="31"/>
      <c r="B500" s="31"/>
      <c r="C500" s="31"/>
      <c r="D500" s="31"/>
      <c r="E500" s="31"/>
      <c r="F500" s="31"/>
      <c r="G500" s="31"/>
      <c r="H500" s="10"/>
      <c r="I500" s="24"/>
      <c r="J500" s="24"/>
      <c r="K500" s="31"/>
    </row>
    <row r="501" ht="384.0" customHeight="1">
      <c r="A501" s="31"/>
      <c r="B501" s="31"/>
      <c r="C501" s="31"/>
      <c r="D501" s="31"/>
      <c r="E501" s="31"/>
      <c r="F501" s="31"/>
      <c r="G501" s="31"/>
      <c r="H501" s="10"/>
      <c r="I501" s="24"/>
      <c r="J501" s="24"/>
      <c r="K501" s="31"/>
    </row>
    <row r="502" ht="384.0" customHeight="1">
      <c r="A502" s="31"/>
      <c r="B502" s="31"/>
      <c r="C502" s="31"/>
      <c r="D502" s="31"/>
      <c r="E502" s="31"/>
      <c r="F502" s="31"/>
      <c r="G502" s="31"/>
      <c r="H502" s="10"/>
      <c r="I502" s="24"/>
      <c r="J502" s="24"/>
      <c r="K502" s="31"/>
    </row>
    <row r="503" ht="384.0" customHeight="1">
      <c r="A503" s="31"/>
      <c r="B503" s="31"/>
      <c r="C503" s="31"/>
      <c r="D503" s="31"/>
      <c r="E503" s="31"/>
      <c r="F503" s="31"/>
      <c r="G503" s="31"/>
      <c r="H503" s="10"/>
      <c r="I503" s="24"/>
      <c r="J503" s="24"/>
      <c r="K503" s="31"/>
    </row>
    <row r="504" ht="384.0" customHeight="1">
      <c r="A504" s="31"/>
      <c r="B504" s="31"/>
      <c r="C504" s="31"/>
      <c r="D504" s="31"/>
      <c r="E504" s="31"/>
      <c r="F504" s="31"/>
      <c r="G504" s="31"/>
      <c r="H504" s="10"/>
      <c r="I504" s="24"/>
      <c r="J504" s="24"/>
      <c r="K504" s="31"/>
    </row>
    <row r="505" ht="384.0" customHeight="1">
      <c r="A505" s="31"/>
      <c r="B505" s="31"/>
      <c r="C505" s="31"/>
      <c r="D505" s="31"/>
      <c r="E505" s="31"/>
      <c r="F505" s="31"/>
      <c r="G505" s="31"/>
      <c r="H505" s="10"/>
      <c r="I505" s="24"/>
      <c r="J505" s="24"/>
      <c r="K505" s="31"/>
    </row>
    <row r="506" ht="384.0" customHeight="1">
      <c r="A506" s="31"/>
      <c r="B506" s="31"/>
      <c r="C506" s="31"/>
      <c r="D506" s="31"/>
      <c r="E506" s="31"/>
      <c r="F506" s="31"/>
      <c r="G506" s="31"/>
      <c r="H506" s="10"/>
      <c r="I506" s="24"/>
      <c r="J506" s="24"/>
      <c r="K506" s="31"/>
    </row>
    <row r="507" ht="384.0" customHeight="1">
      <c r="A507" s="31"/>
      <c r="B507" s="31"/>
      <c r="C507" s="31"/>
      <c r="D507" s="31"/>
      <c r="E507" s="31"/>
      <c r="F507" s="31"/>
      <c r="G507" s="31"/>
      <c r="H507" s="10"/>
      <c r="I507" s="24"/>
      <c r="J507" s="24"/>
      <c r="K507" s="31"/>
    </row>
    <row r="508" ht="384.0" customHeight="1">
      <c r="A508" s="31"/>
      <c r="B508" s="31"/>
      <c r="C508" s="31"/>
      <c r="D508" s="31"/>
      <c r="E508" s="31"/>
      <c r="F508" s="31"/>
      <c r="G508" s="31"/>
      <c r="H508" s="10"/>
      <c r="I508" s="24"/>
      <c r="J508" s="24"/>
      <c r="K508" s="31"/>
    </row>
    <row r="509" ht="384.0" customHeight="1">
      <c r="A509" s="31"/>
      <c r="B509" s="31"/>
      <c r="C509" s="31"/>
      <c r="D509" s="31"/>
      <c r="E509" s="31"/>
      <c r="F509" s="31"/>
      <c r="G509" s="31"/>
      <c r="H509" s="10"/>
      <c r="I509" s="24"/>
      <c r="J509" s="24"/>
      <c r="K509" s="31"/>
    </row>
    <row r="510" ht="384.0" customHeight="1">
      <c r="A510" s="31"/>
      <c r="B510" s="31"/>
      <c r="C510" s="31"/>
      <c r="D510" s="31"/>
      <c r="E510" s="31"/>
      <c r="F510" s="31"/>
      <c r="G510" s="31"/>
      <c r="H510" s="10"/>
      <c r="I510" s="24"/>
      <c r="J510" s="24"/>
      <c r="K510" s="31"/>
    </row>
    <row r="511" ht="384.0" customHeight="1">
      <c r="A511" s="31"/>
      <c r="B511" s="31"/>
      <c r="C511" s="31"/>
      <c r="D511" s="31"/>
      <c r="E511" s="31"/>
      <c r="F511" s="31"/>
      <c r="G511" s="31"/>
      <c r="H511" s="10"/>
      <c r="I511" s="24"/>
      <c r="J511" s="24"/>
      <c r="K511" s="31"/>
    </row>
    <row r="512" ht="384.0" customHeight="1">
      <c r="A512" s="31"/>
      <c r="B512" s="31"/>
      <c r="C512" s="31"/>
      <c r="D512" s="31"/>
      <c r="E512" s="31"/>
      <c r="F512" s="31"/>
      <c r="G512" s="31"/>
      <c r="H512" s="10"/>
      <c r="I512" s="24"/>
      <c r="J512" s="24"/>
      <c r="K512" s="31"/>
    </row>
    <row r="513" ht="384.0" customHeight="1">
      <c r="A513" s="31"/>
      <c r="B513" s="31"/>
      <c r="C513" s="31"/>
      <c r="D513" s="31"/>
      <c r="E513" s="31"/>
      <c r="F513" s="31"/>
      <c r="G513" s="31"/>
      <c r="H513" s="10"/>
      <c r="I513" s="24"/>
      <c r="J513" s="24"/>
      <c r="K513" s="31"/>
    </row>
    <row r="514" ht="384.0" customHeight="1">
      <c r="A514" s="31"/>
      <c r="B514" s="31"/>
      <c r="C514" s="31"/>
      <c r="D514" s="31"/>
      <c r="E514" s="31"/>
      <c r="F514" s="31"/>
      <c r="G514" s="31"/>
      <c r="H514" s="10"/>
      <c r="I514" s="24"/>
      <c r="J514" s="24"/>
      <c r="K514" s="31"/>
    </row>
    <row r="515" ht="384.0" customHeight="1">
      <c r="A515" s="31"/>
      <c r="B515" s="31"/>
      <c r="C515" s="31"/>
      <c r="D515" s="31"/>
      <c r="E515" s="31"/>
      <c r="F515" s="31"/>
      <c r="G515" s="31"/>
      <c r="H515" s="10"/>
      <c r="I515" s="24"/>
      <c r="J515" s="24"/>
      <c r="K515" s="31"/>
    </row>
    <row r="516" ht="384.0" customHeight="1">
      <c r="A516" s="31"/>
      <c r="B516" s="31"/>
      <c r="C516" s="31"/>
      <c r="D516" s="31"/>
      <c r="E516" s="31"/>
      <c r="F516" s="31"/>
      <c r="G516" s="31"/>
      <c r="H516" s="10"/>
      <c r="I516" s="24"/>
      <c r="J516" s="24"/>
      <c r="K516" s="31"/>
    </row>
    <row r="517" ht="384.0" customHeight="1">
      <c r="A517" s="31"/>
      <c r="B517" s="31"/>
      <c r="C517" s="31"/>
      <c r="D517" s="31"/>
      <c r="E517" s="31"/>
      <c r="F517" s="31"/>
      <c r="G517" s="31"/>
      <c r="H517" s="10"/>
      <c r="I517" s="24"/>
      <c r="J517" s="24"/>
      <c r="K517" s="31"/>
    </row>
    <row r="518" ht="384.0" customHeight="1">
      <c r="A518" s="31"/>
      <c r="B518" s="31"/>
      <c r="C518" s="31"/>
      <c r="D518" s="31"/>
      <c r="E518" s="31"/>
      <c r="F518" s="31"/>
      <c r="G518" s="31"/>
      <c r="H518" s="10"/>
      <c r="I518" s="24"/>
      <c r="J518" s="24"/>
      <c r="K518" s="31"/>
    </row>
    <row r="519" ht="384.0" customHeight="1">
      <c r="A519" s="31"/>
      <c r="B519" s="31"/>
      <c r="C519" s="31"/>
      <c r="D519" s="31"/>
      <c r="E519" s="31"/>
      <c r="F519" s="31"/>
      <c r="G519" s="31"/>
      <c r="H519" s="10"/>
      <c r="I519" s="24"/>
      <c r="J519" s="24"/>
      <c r="K519" s="31"/>
    </row>
    <row r="520" ht="384.0" customHeight="1">
      <c r="A520" s="31"/>
      <c r="B520" s="31"/>
      <c r="C520" s="31"/>
      <c r="D520" s="31"/>
      <c r="E520" s="31"/>
      <c r="F520" s="31"/>
      <c r="G520" s="31"/>
      <c r="H520" s="10"/>
      <c r="I520" s="24"/>
      <c r="J520" s="24"/>
      <c r="K520" s="31"/>
    </row>
    <row r="521" ht="384.0" customHeight="1">
      <c r="A521" s="31"/>
      <c r="B521" s="31"/>
      <c r="C521" s="31"/>
      <c r="D521" s="31"/>
      <c r="E521" s="31"/>
      <c r="F521" s="31"/>
      <c r="G521" s="31"/>
      <c r="H521" s="10"/>
      <c r="I521" s="24"/>
      <c r="J521" s="24"/>
      <c r="K521" s="31"/>
    </row>
    <row r="522" ht="384.0" customHeight="1">
      <c r="A522" s="31"/>
      <c r="B522" s="31"/>
      <c r="C522" s="31"/>
      <c r="D522" s="31"/>
      <c r="E522" s="31"/>
      <c r="F522" s="31"/>
      <c r="G522" s="31"/>
      <c r="H522" s="10"/>
      <c r="I522" s="24"/>
      <c r="J522" s="24"/>
      <c r="K522" s="31"/>
    </row>
    <row r="523" ht="384.0" customHeight="1">
      <c r="A523" s="31"/>
      <c r="B523" s="31"/>
      <c r="C523" s="31"/>
      <c r="D523" s="31"/>
      <c r="E523" s="31"/>
      <c r="F523" s="31"/>
      <c r="G523" s="31"/>
      <c r="H523" s="10"/>
      <c r="I523" s="24"/>
      <c r="J523" s="24"/>
      <c r="K523" s="31"/>
    </row>
    <row r="524" ht="384.0" customHeight="1">
      <c r="A524" s="31"/>
      <c r="B524" s="31"/>
      <c r="C524" s="31"/>
      <c r="D524" s="31"/>
      <c r="E524" s="31"/>
      <c r="F524" s="31"/>
      <c r="G524" s="31"/>
      <c r="H524" s="10"/>
      <c r="I524" s="24"/>
      <c r="J524" s="24"/>
      <c r="K524" s="31"/>
    </row>
    <row r="525" ht="384.0" customHeight="1">
      <c r="A525" s="31"/>
      <c r="B525" s="31"/>
      <c r="C525" s="31"/>
      <c r="D525" s="31"/>
      <c r="E525" s="31"/>
      <c r="F525" s="31"/>
      <c r="G525" s="31"/>
      <c r="H525" s="10"/>
      <c r="I525" s="24"/>
      <c r="J525" s="24"/>
      <c r="K525" s="31"/>
    </row>
    <row r="526" ht="384.0" customHeight="1">
      <c r="A526" s="31"/>
      <c r="B526" s="31"/>
      <c r="C526" s="31"/>
      <c r="D526" s="31"/>
      <c r="E526" s="31"/>
      <c r="F526" s="31"/>
      <c r="G526" s="31"/>
      <c r="H526" s="10"/>
      <c r="I526" s="24"/>
      <c r="J526" s="24"/>
      <c r="K526" s="31"/>
    </row>
    <row r="527" ht="384.0" customHeight="1">
      <c r="A527" s="31"/>
      <c r="B527" s="31"/>
      <c r="C527" s="31"/>
      <c r="D527" s="31"/>
      <c r="E527" s="31"/>
      <c r="F527" s="31"/>
      <c r="G527" s="31"/>
      <c r="H527" s="10"/>
      <c r="I527" s="24"/>
      <c r="J527" s="24"/>
      <c r="K527" s="31"/>
    </row>
    <row r="528" ht="384.0" customHeight="1">
      <c r="A528" s="31"/>
      <c r="B528" s="31"/>
      <c r="C528" s="31"/>
      <c r="D528" s="31"/>
      <c r="E528" s="31"/>
      <c r="F528" s="31"/>
      <c r="G528" s="31"/>
      <c r="H528" s="10"/>
      <c r="I528" s="24"/>
      <c r="J528" s="24"/>
      <c r="K528" s="31"/>
    </row>
    <row r="529" ht="384.0" customHeight="1">
      <c r="A529" s="31"/>
      <c r="B529" s="31"/>
      <c r="C529" s="31"/>
      <c r="D529" s="31"/>
      <c r="E529" s="31"/>
      <c r="F529" s="31"/>
      <c r="G529" s="31"/>
      <c r="H529" s="10"/>
      <c r="I529" s="24"/>
      <c r="J529" s="24"/>
      <c r="K529" s="31"/>
    </row>
    <row r="530" ht="384.0" customHeight="1">
      <c r="A530" s="31"/>
      <c r="B530" s="31"/>
      <c r="C530" s="31"/>
      <c r="D530" s="31"/>
      <c r="E530" s="31"/>
      <c r="F530" s="31"/>
      <c r="G530" s="31"/>
      <c r="H530" s="10"/>
      <c r="I530" s="24"/>
      <c r="J530" s="24"/>
      <c r="K530" s="31"/>
    </row>
    <row r="531" ht="384.0" customHeight="1">
      <c r="A531" s="31"/>
      <c r="B531" s="31"/>
      <c r="C531" s="31"/>
      <c r="D531" s="31"/>
      <c r="E531" s="31"/>
      <c r="F531" s="31"/>
      <c r="G531" s="31"/>
      <c r="H531" s="10"/>
      <c r="I531" s="24"/>
      <c r="J531" s="24"/>
      <c r="K531" s="31"/>
    </row>
    <row r="532" ht="384.0" customHeight="1">
      <c r="A532" s="31"/>
      <c r="B532" s="31"/>
      <c r="C532" s="31"/>
      <c r="D532" s="31"/>
      <c r="E532" s="31"/>
      <c r="F532" s="31"/>
      <c r="G532" s="31"/>
      <c r="H532" s="10"/>
      <c r="I532" s="24"/>
      <c r="J532" s="24"/>
      <c r="K532" s="31"/>
    </row>
    <row r="533" ht="384.0" customHeight="1">
      <c r="A533" s="31"/>
      <c r="B533" s="31"/>
      <c r="C533" s="31"/>
      <c r="D533" s="31"/>
      <c r="E533" s="31"/>
      <c r="F533" s="31"/>
      <c r="G533" s="31"/>
      <c r="H533" s="10"/>
      <c r="I533" s="24"/>
      <c r="J533" s="24"/>
      <c r="K533" s="31"/>
    </row>
    <row r="534" ht="384.0" customHeight="1">
      <c r="A534" s="31"/>
      <c r="B534" s="31"/>
      <c r="C534" s="31"/>
      <c r="D534" s="31"/>
      <c r="E534" s="31"/>
      <c r="F534" s="31"/>
      <c r="G534" s="31"/>
      <c r="H534" s="10"/>
      <c r="I534" s="24"/>
      <c r="J534" s="24"/>
      <c r="K534" s="31"/>
    </row>
    <row r="535" ht="384.0" customHeight="1">
      <c r="A535" s="31"/>
      <c r="B535" s="31"/>
      <c r="C535" s="31"/>
      <c r="D535" s="31"/>
      <c r="E535" s="31"/>
      <c r="F535" s="31"/>
      <c r="G535" s="31"/>
      <c r="H535" s="10"/>
      <c r="I535" s="24"/>
      <c r="J535" s="24"/>
      <c r="K535" s="31"/>
    </row>
    <row r="536" ht="384.0" customHeight="1">
      <c r="A536" s="31"/>
      <c r="B536" s="31"/>
      <c r="C536" s="31"/>
      <c r="D536" s="31"/>
      <c r="E536" s="31"/>
      <c r="F536" s="31"/>
      <c r="G536" s="31"/>
      <c r="H536" s="10"/>
      <c r="I536" s="24"/>
      <c r="J536" s="24"/>
      <c r="K536" s="31"/>
    </row>
    <row r="537" ht="384.0" customHeight="1">
      <c r="A537" s="31"/>
      <c r="B537" s="31"/>
      <c r="C537" s="31"/>
      <c r="D537" s="31"/>
      <c r="E537" s="31"/>
      <c r="F537" s="31"/>
      <c r="G537" s="31"/>
      <c r="H537" s="10"/>
      <c r="I537" s="24"/>
      <c r="J537" s="24"/>
      <c r="K537" s="31"/>
    </row>
    <row r="538" ht="384.0" customHeight="1">
      <c r="A538" s="31"/>
      <c r="B538" s="31"/>
      <c r="C538" s="31"/>
      <c r="D538" s="31"/>
      <c r="E538" s="31"/>
      <c r="F538" s="31"/>
      <c r="G538" s="31"/>
      <c r="H538" s="10"/>
      <c r="I538" s="24"/>
      <c r="J538" s="24"/>
      <c r="K538" s="31"/>
    </row>
    <row r="539" ht="384.0" customHeight="1">
      <c r="A539" s="31"/>
      <c r="B539" s="31"/>
      <c r="C539" s="31"/>
      <c r="D539" s="31"/>
      <c r="E539" s="31"/>
      <c r="F539" s="31"/>
      <c r="G539" s="31"/>
      <c r="H539" s="10"/>
      <c r="I539" s="24"/>
      <c r="J539" s="24"/>
      <c r="K539" s="31"/>
    </row>
    <row r="540" ht="384.0" customHeight="1">
      <c r="A540" s="31"/>
      <c r="B540" s="31"/>
      <c r="C540" s="31"/>
      <c r="D540" s="31"/>
      <c r="E540" s="31"/>
      <c r="F540" s="31"/>
      <c r="G540" s="31"/>
      <c r="H540" s="10"/>
      <c r="I540" s="24"/>
      <c r="J540" s="24"/>
      <c r="K540" s="31"/>
    </row>
    <row r="541" ht="384.0" customHeight="1">
      <c r="A541" s="31"/>
      <c r="B541" s="31"/>
      <c r="C541" s="31"/>
      <c r="D541" s="31"/>
      <c r="E541" s="31"/>
      <c r="F541" s="31"/>
      <c r="G541" s="31"/>
      <c r="H541" s="10"/>
      <c r="I541" s="24"/>
      <c r="J541" s="24"/>
      <c r="K541" s="31"/>
    </row>
    <row r="542" ht="384.0" customHeight="1">
      <c r="A542" s="31"/>
      <c r="B542" s="31"/>
      <c r="C542" s="31"/>
      <c r="D542" s="31"/>
      <c r="E542" s="31"/>
      <c r="F542" s="31"/>
      <c r="G542" s="31"/>
      <c r="H542" s="10"/>
      <c r="I542" s="24"/>
      <c r="J542" s="24"/>
      <c r="K542" s="31"/>
    </row>
    <row r="543" ht="384.0" customHeight="1">
      <c r="A543" s="31"/>
      <c r="B543" s="31"/>
      <c r="C543" s="31"/>
      <c r="D543" s="31"/>
      <c r="E543" s="31"/>
      <c r="F543" s="31"/>
      <c r="G543" s="31"/>
      <c r="H543" s="10"/>
      <c r="I543" s="24"/>
      <c r="J543" s="24"/>
      <c r="K543" s="31"/>
    </row>
    <row r="544" ht="384.0" customHeight="1">
      <c r="A544" s="31"/>
      <c r="B544" s="31"/>
      <c r="C544" s="31"/>
      <c r="D544" s="31"/>
      <c r="E544" s="31"/>
      <c r="F544" s="31"/>
      <c r="G544" s="31"/>
      <c r="H544" s="10"/>
      <c r="I544" s="24"/>
      <c r="J544" s="24"/>
      <c r="K544" s="31"/>
    </row>
    <row r="545" ht="384.0" customHeight="1">
      <c r="A545" s="31"/>
      <c r="B545" s="31"/>
      <c r="C545" s="31"/>
      <c r="D545" s="31"/>
      <c r="E545" s="31"/>
      <c r="F545" s="31"/>
      <c r="G545" s="31"/>
      <c r="H545" s="10"/>
      <c r="I545" s="24"/>
      <c r="J545" s="24"/>
      <c r="K545" s="31"/>
    </row>
    <row r="546" ht="384.0" customHeight="1">
      <c r="A546" s="31"/>
      <c r="B546" s="31"/>
      <c r="C546" s="31"/>
      <c r="D546" s="31"/>
      <c r="E546" s="31"/>
      <c r="F546" s="31"/>
      <c r="G546" s="31"/>
      <c r="H546" s="10"/>
      <c r="I546" s="24"/>
      <c r="J546" s="24"/>
      <c r="K546" s="31"/>
    </row>
    <row r="547" ht="384.0" customHeight="1">
      <c r="A547" s="31"/>
      <c r="B547" s="31"/>
      <c r="C547" s="31"/>
      <c r="D547" s="31"/>
      <c r="E547" s="31"/>
      <c r="F547" s="31"/>
      <c r="G547" s="31"/>
      <c r="H547" s="10"/>
      <c r="I547" s="24"/>
      <c r="J547" s="24"/>
      <c r="K547" s="31"/>
    </row>
    <row r="548" ht="384.0" customHeight="1">
      <c r="A548" s="31"/>
      <c r="B548" s="31"/>
      <c r="C548" s="31"/>
      <c r="D548" s="31"/>
      <c r="E548" s="31"/>
      <c r="F548" s="31"/>
      <c r="G548" s="31"/>
      <c r="H548" s="10"/>
      <c r="I548" s="24"/>
      <c r="J548" s="24"/>
      <c r="K548" s="31"/>
    </row>
    <row r="549" ht="384.0" customHeight="1">
      <c r="A549" s="31"/>
      <c r="B549" s="31"/>
      <c r="C549" s="31"/>
      <c r="D549" s="31"/>
      <c r="E549" s="31"/>
      <c r="F549" s="31"/>
      <c r="G549" s="31"/>
      <c r="H549" s="10"/>
      <c r="I549" s="24"/>
      <c r="J549" s="24"/>
      <c r="K549" s="31"/>
    </row>
    <row r="550" ht="384.0" customHeight="1">
      <c r="A550" s="31"/>
      <c r="B550" s="31"/>
      <c r="C550" s="31"/>
      <c r="D550" s="31"/>
      <c r="E550" s="31"/>
      <c r="F550" s="31"/>
      <c r="G550" s="31"/>
      <c r="H550" s="10"/>
      <c r="I550" s="24"/>
      <c r="J550" s="24"/>
      <c r="K550" s="31"/>
    </row>
    <row r="551" ht="384.0" customHeight="1">
      <c r="A551" s="31"/>
      <c r="B551" s="31"/>
      <c r="C551" s="31"/>
      <c r="D551" s="31"/>
      <c r="E551" s="31"/>
      <c r="F551" s="31"/>
      <c r="G551" s="31"/>
      <c r="H551" s="10"/>
      <c r="I551" s="24"/>
      <c r="J551" s="24"/>
      <c r="K551" s="31"/>
    </row>
    <row r="552" ht="384.0" customHeight="1">
      <c r="A552" s="31"/>
      <c r="B552" s="31"/>
      <c r="C552" s="31"/>
      <c r="D552" s="31"/>
      <c r="E552" s="31"/>
      <c r="F552" s="31"/>
      <c r="G552" s="31"/>
      <c r="H552" s="10"/>
      <c r="I552" s="24"/>
      <c r="J552" s="24"/>
      <c r="K552" s="31"/>
    </row>
    <row r="553" ht="384.0" customHeight="1">
      <c r="A553" s="31"/>
      <c r="B553" s="31"/>
      <c r="C553" s="31"/>
      <c r="D553" s="31"/>
      <c r="E553" s="31"/>
      <c r="F553" s="31"/>
      <c r="G553" s="31"/>
      <c r="H553" s="10"/>
      <c r="I553" s="24"/>
      <c r="J553" s="24"/>
      <c r="K553" s="31"/>
    </row>
    <row r="554" ht="384.0" customHeight="1">
      <c r="A554" s="31"/>
      <c r="B554" s="31"/>
      <c r="C554" s="31"/>
      <c r="D554" s="31"/>
      <c r="E554" s="31"/>
      <c r="F554" s="31"/>
      <c r="G554" s="31"/>
      <c r="H554" s="10"/>
      <c r="I554" s="24"/>
      <c r="J554" s="24"/>
      <c r="K554" s="31"/>
    </row>
    <row r="555" ht="384.0" customHeight="1">
      <c r="A555" s="31"/>
      <c r="B555" s="31"/>
      <c r="C555" s="31"/>
      <c r="D555" s="31"/>
      <c r="E555" s="31"/>
      <c r="F555" s="31"/>
      <c r="G555" s="31"/>
      <c r="H555" s="10"/>
      <c r="I555" s="24"/>
      <c r="J555" s="24"/>
      <c r="K555" s="31"/>
    </row>
    <row r="556" ht="384.0" customHeight="1">
      <c r="A556" s="31"/>
      <c r="B556" s="31"/>
      <c r="C556" s="31"/>
      <c r="D556" s="31"/>
      <c r="E556" s="31"/>
      <c r="F556" s="31"/>
      <c r="G556" s="31"/>
      <c r="H556" s="10"/>
      <c r="I556" s="24"/>
      <c r="J556" s="24"/>
      <c r="K556" s="31"/>
    </row>
    <row r="557" ht="384.0" customHeight="1">
      <c r="A557" s="31"/>
      <c r="B557" s="31"/>
      <c r="C557" s="31"/>
      <c r="D557" s="31"/>
      <c r="E557" s="31"/>
      <c r="F557" s="31"/>
      <c r="G557" s="31"/>
      <c r="H557" s="10"/>
      <c r="I557" s="24"/>
      <c r="J557" s="24"/>
      <c r="K557" s="31"/>
    </row>
    <row r="558" ht="384.0" customHeight="1">
      <c r="A558" s="31"/>
      <c r="B558" s="31"/>
      <c r="C558" s="31"/>
      <c r="D558" s="31"/>
      <c r="E558" s="31"/>
      <c r="F558" s="31"/>
      <c r="G558" s="31"/>
      <c r="H558" s="10"/>
      <c r="I558" s="24"/>
      <c r="J558" s="24"/>
      <c r="K558" s="31"/>
    </row>
    <row r="559" ht="384.0" customHeight="1">
      <c r="A559" s="31"/>
      <c r="B559" s="31"/>
      <c r="C559" s="31"/>
      <c r="D559" s="31"/>
      <c r="E559" s="31"/>
      <c r="F559" s="31"/>
      <c r="G559" s="31"/>
      <c r="H559" s="10"/>
      <c r="I559" s="24"/>
      <c r="J559" s="24"/>
      <c r="K559" s="31"/>
    </row>
    <row r="560" ht="384.0" customHeight="1">
      <c r="A560" s="31"/>
      <c r="B560" s="31"/>
      <c r="C560" s="31"/>
      <c r="D560" s="31"/>
      <c r="E560" s="31"/>
      <c r="F560" s="31"/>
      <c r="G560" s="31"/>
      <c r="H560" s="10"/>
      <c r="I560" s="24"/>
      <c r="J560" s="24"/>
      <c r="K560" s="31"/>
    </row>
    <row r="561" ht="384.0" customHeight="1">
      <c r="A561" s="31"/>
      <c r="B561" s="31"/>
      <c r="C561" s="31"/>
      <c r="D561" s="31"/>
      <c r="E561" s="31"/>
      <c r="F561" s="31"/>
      <c r="G561" s="31"/>
      <c r="H561" s="10"/>
      <c r="I561" s="24"/>
      <c r="J561" s="24"/>
      <c r="K561" s="31"/>
    </row>
    <row r="562" ht="384.0" customHeight="1">
      <c r="A562" s="31"/>
      <c r="B562" s="31"/>
      <c r="C562" s="31"/>
      <c r="D562" s="31"/>
      <c r="E562" s="31"/>
      <c r="F562" s="31"/>
      <c r="G562" s="31"/>
      <c r="H562" s="10"/>
      <c r="I562" s="24"/>
      <c r="J562" s="24"/>
      <c r="K562" s="31"/>
    </row>
    <row r="563" ht="384.0" customHeight="1">
      <c r="A563" s="31"/>
      <c r="B563" s="31"/>
      <c r="C563" s="31"/>
      <c r="D563" s="31"/>
      <c r="E563" s="31"/>
      <c r="F563" s="31"/>
      <c r="G563" s="31"/>
      <c r="H563" s="10"/>
      <c r="I563" s="24"/>
      <c r="J563" s="24"/>
      <c r="K563" s="31"/>
    </row>
    <row r="564" ht="384.0" customHeight="1">
      <c r="A564" s="31"/>
      <c r="B564" s="31"/>
      <c r="C564" s="31"/>
      <c r="D564" s="31"/>
      <c r="E564" s="31"/>
      <c r="F564" s="31"/>
      <c r="G564" s="31"/>
      <c r="H564" s="10"/>
      <c r="I564" s="24"/>
      <c r="J564" s="24"/>
      <c r="K564" s="31"/>
    </row>
    <row r="565" ht="384.0" customHeight="1">
      <c r="A565" s="31"/>
      <c r="B565" s="31"/>
      <c r="C565" s="31"/>
      <c r="D565" s="31"/>
      <c r="E565" s="31"/>
      <c r="F565" s="31"/>
      <c r="G565" s="31"/>
      <c r="H565" s="10"/>
      <c r="I565" s="24"/>
      <c r="J565" s="24"/>
      <c r="K565" s="31"/>
    </row>
    <row r="566" ht="384.0" customHeight="1">
      <c r="A566" s="31"/>
      <c r="B566" s="31"/>
      <c r="C566" s="31"/>
      <c r="D566" s="31"/>
      <c r="E566" s="31"/>
      <c r="F566" s="31"/>
      <c r="G566" s="31"/>
      <c r="H566" s="10"/>
      <c r="I566" s="24"/>
      <c r="J566" s="24"/>
      <c r="K566" s="31"/>
    </row>
    <row r="567" ht="384.0" customHeight="1">
      <c r="A567" s="31"/>
      <c r="B567" s="31"/>
      <c r="C567" s="31"/>
      <c r="D567" s="31"/>
      <c r="E567" s="31"/>
      <c r="F567" s="31"/>
      <c r="G567" s="31"/>
      <c r="H567" s="10"/>
      <c r="I567" s="24"/>
      <c r="J567" s="24"/>
      <c r="K567" s="31"/>
    </row>
    <row r="568" ht="384.0" customHeight="1">
      <c r="A568" s="31"/>
      <c r="B568" s="31"/>
      <c r="C568" s="31"/>
      <c r="D568" s="31"/>
      <c r="E568" s="31"/>
      <c r="F568" s="31"/>
      <c r="G568" s="31"/>
      <c r="H568" s="10"/>
      <c r="I568" s="24"/>
      <c r="J568" s="24"/>
      <c r="K568" s="31"/>
    </row>
    <row r="569" ht="384.0" customHeight="1">
      <c r="A569" s="31"/>
      <c r="B569" s="31"/>
      <c r="C569" s="31"/>
      <c r="D569" s="31"/>
      <c r="E569" s="31"/>
      <c r="F569" s="31"/>
      <c r="G569" s="31"/>
      <c r="H569" s="10"/>
      <c r="I569" s="24"/>
      <c r="J569" s="24"/>
      <c r="K569" s="31"/>
    </row>
    <row r="570" ht="384.0" customHeight="1">
      <c r="A570" s="31"/>
      <c r="B570" s="31"/>
      <c r="C570" s="31"/>
      <c r="D570" s="31"/>
      <c r="E570" s="31"/>
      <c r="F570" s="31"/>
      <c r="G570" s="31"/>
      <c r="H570" s="10"/>
      <c r="I570" s="24"/>
      <c r="J570" s="24"/>
      <c r="K570" s="31"/>
    </row>
    <row r="571" ht="384.0" customHeight="1">
      <c r="A571" s="31"/>
      <c r="B571" s="31"/>
      <c r="C571" s="31"/>
      <c r="D571" s="31"/>
      <c r="E571" s="31"/>
      <c r="F571" s="31"/>
      <c r="G571" s="31"/>
      <c r="H571" s="10"/>
      <c r="I571" s="24"/>
      <c r="J571" s="24"/>
      <c r="K571" s="31"/>
    </row>
    <row r="572" ht="384.0" customHeight="1">
      <c r="A572" s="31"/>
      <c r="B572" s="31"/>
      <c r="C572" s="31"/>
      <c r="D572" s="31"/>
      <c r="E572" s="31"/>
      <c r="F572" s="31"/>
      <c r="G572" s="31"/>
      <c r="H572" s="10"/>
      <c r="I572" s="24"/>
      <c r="J572" s="24"/>
      <c r="K572" s="31"/>
    </row>
    <row r="573" ht="384.0" customHeight="1">
      <c r="A573" s="31"/>
      <c r="B573" s="31"/>
      <c r="C573" s="31"/>
      <c r="D573" s="31"/>
      <c r="E573" s="31"/>
      <c r="F573" s="31"/>
      <c r="G573" s="31"/>
      <c r="H573" s="10"/>
      <c r="I573" s="24"/>
      <c r="J573" s="24"/>
      <c r="K573" s="31"/>
    </row>
    <row r="574" ht="384.0" customHeight="1">
      <c r="A574" s="31"/>
      <c r="B574" s="31"/>
      <c r="C574" s="31"/>
      <c r="D574" s="31"/>
      <c r="E574" s="31"/>
      <c r="F574" s="31"/>
      <c r="G574" s="31"/>
      <c r="H574" s="10"/>
      <c r="I574" s="24"/>
      <c r="J574" s="24"/>
      <c r="K574" s="31"/>
    </row>
    <row r="575" ht="384.0" customHeight="1">
      <c r="A575" s="31"/>
      <c r="B575" s="31"/>
      <c r="C575" s="31"/>
      <c r="D575" s="31"/>
      <c r="E575" s="31"/>
      <c r="F575" s="31"/>
      <c r="G575" s="31"/>
      <c r="H575" s="10"/>
      <c r="I575" s="24"/>
      <c r="J575" s="24"/>
      <c r="K575" s="31"/>
    </row>
    <row r="576" ht="384.0" customHeight="1">
      <c r="A576" s="31"/>
      <c r="B576" s="31"/>
      <c r="C576" s="31"/>
      <c r="D576" s="31"/>
      <c r="E576" s="31"/>
      <c r="F576" s="31"/>
      <c r="G576" s="31"/>
      <c r="H576" s="10"/>
      <c r="I576" s="24"/>
      <c r="J576" s="24"/>
      <c r="K576" s="31"/>
    </row>
    <row r="577" ht="384.0" customHeight="1">
      <c r="A577" s="31"/>
      <c r="B577" s="31"/>
      <c r="C577" s="31"/>
      <c r="D577" s="31"/>
      <c r="E577" s="31"/>
      <c r="F577" s="31"/>
      <c r="G577" s="31"/>
      <c r="H577" s="10"/>
      <c r="I577" s="24"/>
      <c r="J577" s="24"/>
      <c r="K577" s="31"/>
    </row>
    <row r="578" ht="384.0" customHeight="1">
      <c r="A578" s="31"/>
      <c r="B578" s="31"/>
      <c r="C578" s="31"/>
      <c r="D578" s="31"/>
      <c r="E578" s="31"/>
      <c r="F578" s="31"/>
      <c r="G578" s="31"/>
      <c r="H578" s="10"/>
      <c r="I578" s="24"/>
      <c r="J578" s="24"/>
      <c r="K578" s="31"/>
    </row>
    <row r="579" ht="384.0" customHeight="1">
      <c r="A579" s="31"/>
      <c r="B579" s="31"/>
      <c r="C579" s="31"/>
      <c r="D579" s="31"/>
      <c r="E579" s="31"/>
      <c r="F579" s="31"/>
      <c r="G579" s="31"/>
      <c r="H579" s="10"/>
      <c r="I579" s="24"/>
      <c r="J579" s="24"/>
      <c r="K579" s="31"/>
    </row>
    <row r="580" ht="384.0" customHeight="1">
      <c r="A580" s="31"/>
      <c r="B580" s="31"/>
      <c r="C580" s="31"/>
      <c r="D580" s="31"/>
      <c r="E580" s="31"/>
      <c r="F580" s="31"/>
      <c r="G580" s="31"/>
      <c r="H580" s="10"/>
      <c r="I580" s="24"/>
      <c r="J580" s="24"/>
      <c r="K580" s="31"/>
    </row>
    <row r="581" ht="384.0" customHeight="1">
      <c r="A581" s="31"/>
      <c r="B581" s="31"/>
      <c r="C581" s="31"/>
      <c r="D581" s="31"/>
      <c r="E581" s="31"/>
      <c r="F581" s="31"/>
      <c r="G581" s="31"/>
      <c r="H581" s="10"/>
      <c r="I581" s="24"/>
      <c r="J581" s="24"/>
      <c r="K581" s="31"/>
    </row>
    <row r="582" ht="384.0" customHeight="1">
      <c r="A582" s="31"/>
      <c r="B582" s="31"/>
      <c r="C582" s="31"/>
      <c r="D582" s="31"/>
      <c r="E582" s="31"/>
      <c r="F582" s="31"/>
      <c r="G582" s="31"/>
      <c r="H582" s="10"/>
      <c r="I582" s="24"/>
      <c r="J582" s="24"/>
      <c r="K582" s="31"/>
    </row>
    <row r="583" ht="384.0" customHeight="1">
      <c r="A583" s="31"/>
      <c r="B583" s="31"/>
      <c r="C583" s="31"/>
      <c r="D583" s="31"/>
      <c r="E583" s="31"/>
      <c r="F583" s="31"/>
      <c r="G583" s="31"/>
      <c r="H583" s="10"/>
      <c r="I583" s="24"/>
      <c r="J583" s="24"/>
      <c r="K583" s="31"/>
    </row>
    <row r="584" ht="384.0" customHeight="1">
      <c r="A584" s="31"/>
      <c r="B584" s="31"/>
      <c r="C584" s="31"/>
      <c r="D584" s="31"/>
      <c r="E584" s="31"/>
      <c r="F584" s="31"/>
      <c r="G584" s="31"/>
      <c r="H584" s="10"/>
      <c r="I584" s="24"/>
      <c r="J584" s="24"/>
      <c r="K584" s="31"/>
    </row>
    <row r="585" ht="384.0" customHeight="1">
      <c r="A585" s="31"/>
      <c r="B585" s="31"/>
      <c r="C585" s="31"/>
      <c r="D585" s="31"/>
      <c r="E585" s="31"/>
      <c r="F585" s="31"/>
      <c r="G585" s="31"/>
      <c r="H585" s="10"/>
      <c r="I585" s="24"/>
      <c r="J585" s="24"/>
      <c r="K585" s="31"/>
    </row>
    <row r="586" ht="384.0" customHeight="1">
      <c r="A586" s="31"/>
      <c r="B586" s="31"/>
      <c r="C586" s="31"/>
      <c r="D586" s="31"/>
      <c r="E586" s="31"/>
      <c r="F586" s="31"/>
      <c r="G586" s="31"/>
      <c r="H586" s="10"/>
      <c r="I586" s="24"/>
      <c r="J586" s="24"/>
      <c r="K586" s="31"/>
    </row>
    <row r="587" ht="384.0" customHeight="1">
      <c r="A587" s="31"/>
      <c r="B587" s="31"/>
      <c r="C587" s="31"/>
      <c r="D587" s="31"/>
      <c r="E587" s="31"/>
      <c r="F587" s="31"/>
      <c r="G587" s="31"/>
      <c r="H587" s="10"/>
      <c r="I587" s="24"/>
      <c r="J587" s="24"/>
      <c r="K587" s="31"/>
    </row>
    <row r="588" ht="384.0" customHeight="1">
      <c r="A588" s="31"/>
      <c r="B588" s="31"/>
      <c r="C588" s="31"/>
      <c r="D588" s="31"/>
      <c r="E588" s="31"/>
      <c r="F588" s="31"/>
      <c r="G588" s="31"/>
      <c r="H588" s="10"/>
      <c r="I588" s="24"/>
      <c r="J588" s="24"/>
      <c r="K588" s="31"/>
    </row>
    <row r="589" ht="384.0" customHeight="1">
      <c r="A589" s="31"/>
      <c r="B589" s="31"/>
      <c r="C589" s="31"/>
      <c r="D589" s="31"/>
      <c r="E589" s="31"/>
      <c r="F589" s="31"/>
      <c r="G589" s="31"/>
      <c r="H589" s="10"/>
      <c r="I589" s="24"/>
      <c r="J589" s="24"/>
      <c r="K589" s="31"/>
    </row>
    <row r="590" ht="384.0" customHeight="1">
      <c r="A590" s="31"/>
      <c r="B590" s="31"/>
      <c r="C590" s="31"/>
      <c r="D590" s="31"/>
      <c r="E590" s="31"/>
      <c r="F590" s="31"/>
      <c r="G590" s="31"/>
      <c r="H590" s="10"/>
      <c r="I590" s="24"/>
      <c r="J590" s="24"/>
      <c r="K590" s="31"/>
    </row>
    <row r="591" ht="384.0" customHeight="1">
      <c r="A591" s="31"/>
      <c r="B591" s="31"/>
      <c r="C591" s="31"/>
      <c r="D591" s="31"/>
      <c r="E591" s="31"/>
      <c r="F591" s="31"/>
      <c r="G591" s="31"/>
      <c r="H591" s="10"/>
      <c r="I591" s="24"/>
      <c r="J591" s="24"/>
      <c r="K591" s="31"/>
    </row>
    <row r="592" ht="384.0" customHeight="1">
      <c r="A592" s="31"/>
      <c r="B592" s="31"/>
      <c r="C592" s="31"/>
      <c r="D592" s="31"/>
      <c r="E592" s="31"/>
      <c r="F592" s="31"/>
      <c r="G592" s="31"/>
      <c r="H592" s="10"/>
      <c r="I592" s="24"/>
      <c r="J592" s="24"/>
      <c r="K592" s="31"/>
    </row>
    <row r="593" ht="384.0" customHeight="1">
      <c r="A593" s="31"/>
      <c r="B593" s="31"/>
      <c r="C593" s="31"/>
      <c r="D593" s="31"/>
      <c r="E593" s="31"/>
      <c r="F593" s="31"/>
      <c r="G593" s="31"/>
      <c r="H593" s="10"/>
      <c r="I593" s="24"/>
      <c r="J593" s="24"/>
      <c r="K593" s="31"/>
    </row>
    <row r="594" ht="384.0" customHeight="1">
      <c r="A594" s="31"/>
      <c r="B594" s="31"/>
      <c r="C594" s="31"/>
      <c r="D594" s="31"/>
      <c r="E594" s="31"/>
      <c r="F594" s="31"/>
      <c r="G594" s="31"/>
      <c r="H594" s="10"/>
      <c r="I594" s="24"/>
      <c r="J594" s="24"/>
      <c r="K594" s="31"/>
    </row>
    <row r="595" ht="384.0" customHeight="1">
      <c r="A595" s="31"/>
      <c r="B595" s="31"/>
      <c r="C595" s="31"/>
      <c r="D595" s="31"/>
      <c r="E595" s="31"/>
      <c r="F595" s="31"/>
      <c r="G595" s="31"/>
      <c r="H595" s="10"/>
      <c r="I595" s="24"/>
      <c r="J595" s="24"/>
      <c r="K595" s="31"/>
    </row>
    <row r="596" ht="384.0" customHeight="1">
      <c r="A596" s="31"/>
      <c r="B596" s="31"/>
      <c r="C596" s="31"/>
      <c r="D596" s="31"/>
      <c r="E596" s="31"/>
      <c r="F596" s="31"/>
      <c r="G596" s="31"/>
      <c r="H596" s="10"/>
      <c r="I596" s="24"/>
      <c r="J596" s="24"/>
      <c r="K596" s="31"/>
    </row>
    <row r="597" ht="384.0" customHeight="1">
      <c r="A597" s="31"/>
      <c r="B597" s="31"/>
      <c r="C597" s="31"/>
      <c r="D597" s="31"/>
      <c r="E597" s="31"/>
      <c r="F597" s="31"/>
      <c r="G597" s="31"/>
      <c r="H597" s="10"/>
      <c r="I597" s="24"/>
      <c r="J597" s="24"/>
      <c r="K597" s="31"/>
    </row>
    <row r="598" ht="384.0" customHeight="1">
      <c r="A598" s="31"/>
      <c r="B598" s="31"/>
      <c r="C598" s="31"/>
      <c r="D598" s="31"/>
      <c r="E598" s="31"/>
      <c r="F598" s="31"/>
      <c r="G598" s="31"/>
      <c r="H598" s="10"/>
      <c r="I598" s="24"/>
      <c r="J598" s="24"/>
      <c r="K598" s="31"/>
    </row>
    <row r="599" ht="384.0" customHeight="1">
      <c r="A599" s="31"/>
      <c r="B599" s="31"/>
      <c r="C599" s="31"/>
      <c r="D599" s="31"/>
      <c r="E599" s="31"/>
      <c r="F599" s="31"/>
      <c r="G599" s="31"/>
      <c r="H599" s="10"/>
      <c r="I599" s="24"/>
      <c r="J599" s="24"/>
      <c r="K599" s="31"/>
    </row>
    <row r="600" ht="384.0" customHeight="1">
      <c r="A600" s="31"/>
      <c r="B600" s="31"/>
      <c r="C600" s="31"/>
      <c r="D600" s="31"/>
      <c r="E600" s="31"/>
      <c r="F600" s="31"/>
      <c r="G600" s="31"/>
      <c r="H600" s="10"/>
      <c r="I600" s="24"/>
      <c r="J600" s="24"/>
      <c r="K600" s="31"/>
    </row>
    <row r="601" ht="384.0" customHeight="1">
      <c r="A601" s="31"/>
      <c r="B601" s="31"/>
      <c r="C601" s="31"/>
      <c r="D601" s="31"/>
      <c r="E601" s="31"/>
      <c r="F601" s="31"/>
      <c r="G601" s="31"/>
      <c r="H601" s="10"/>
      <c r="I601" s="24"/>
      <c r="J601" s="24"/>
      <c r="K601" s="31"/>
    </row>
    <row r="602" ht="384.0" customHeight="1">
      <c r="A602" s="31"/>
      <c r="B602" s="31"/>
      <c r="C602" s="31"/>
      <c r="D602" s="31"/>
      <c r="E602" s="31"/>
      <c r="F602" s="31"/>
      <c r="G602" s="31"/>
      <c r="H602" s="10"/>
      <c r="I602" s="24"/>
      <c r="J602" s="24"/>
      <c r="K602" s="31"/>
    </row>
    <row r="603" ht="384.0" customHeight="1">
      <c r="A603" s="31"/>
      <c r="B603" s="31"/>
      <c r="C603" s="31"/>
      <c r="D603" s="31"/>
      <c r="E603" s="31"/>
      <c r="F603" s="31"/>
      <c r="G603" s="31"/>
      <c r="H603" s="10"/>
      <c r="I603" s="24"/>
      <c r="J603" s="24"/>
      <c r="K603" s="31"/>
    </row>
    <row r="604" ht="384.0" customHeight="1">
      <c r="A604" s="31"/>
      <c r="B604" s="31"/>
      <c r="C604" s="31"/>
      <c r="D604" s="31"/>
      <c r="E604" s="31"/>
      <c r="F604" s="31"/>
      <c r="G604" s="31"/>
      <c r="H604" s="10"/>
      <c r="I604" s="24"/>
      <c r="J604" s="24"/>
      <c r="K604" s="31"/>
    </row>
    <row r="605" ht="384.0" customHeight="1">
      <c r="A605" s="31"/>
      <c r="B605" s="31"/>
      <c r="C605" s="31"/>
      <c r="D605" s="31"/>
      <c r="E605" s="31"/>
      <c r="F605" s="31"/>
      <c r="G605" s="31"/>
      <c r="H605" s="10"/>
      <c r="I605" s="24"/>
      <c r="J605" s="24"/>
      <c r="K605" s="31"/>
    </row>
    <row r="606" ht="384.0" customHeight="1">
      <c r="A606" s="31"/>
      <c r="B606" s="31"/>
      <c r="C606" s="31"/>
      <c r="D606" s="31"/>
      <c r="E606" s="31"/>
      <c r="F606" s="31"/>
      <c r="G606" s="31"/>
      <c r="H606" s="10"/>
      <c r="I606" s="24"/>
      <c r="J606" s="24"/>
      <c r="K606" s="31"/>
    </row>
    <row r="607" ht="384.0" customHeight="1">
      <c r="A607" s="31"/>
      <c r="B607" s="31"/>
      <c r="C607" s="31"/>
      <c r="D607" s="31"/>
      <c r="E607" s="31"/>
      <c r="F607" s="31"/>
      <c r="G607" s="31"/>
      <c r="H607" s="10"/>
      <c r="I607" s="24"/>
      <c r="J607" s="24"/>
      <c r="K607" s="31"/>
    </row>
    <row r="608" ht="384.0" customHeight="1">
      <c r="A608" s="31"/>
      <c r="B608" s="31"/>
      <c r="C608" s="31"/>
      <c r="D608" s="31"/>
      <c r="E608" s="31"/>
      <c r="F608" s="31"/>
      <c r="G608" s="31"/>
      <c r="H608" s="10"/>
      <c r="I608" s="24"/>
      <c r="J608" s="24"/>
      <c r="K608" s="31"/>
    </row>
    <row r="609" ht="384.0" customHeight="1">
      <c r="A609" s="31"/>
      <c r="B609" s="31"/>
      <c r="C609" s="31"/>
      <c r="D609" s="31"/>
      <c r="E609" s="31"/>
      <c r="F609" s="31"/>
      <c r="G609" s="31"/>
      <c r="H609" s="10"/>
      <c r="I609" s="24"/>
      <c r="J609" s="24"/>
      <c r="K609" s="31"/>
    </row>
    <row r="610" ht="384.0" customHeight="1">
      <c r="A610" s="31"/>
      <c r="B610" s="31"/>
      <c r="C610" s="31"/>
      <c r="D610" s="31"/>
      <c r="E610" s="31"/>
      <c r="F610" s="31"/>
      <c r="G610" s="31"/>
      <c r="H610" s="10"/>
      <c r="I610" s="24"/>
      <c r="J610" s="24"/>
      <c r="K610" s="31"/>
    </row>
    <row r="611" ht="384.0" customHeight="1">
      <c r="A611" s="31"/>
      <c r="B611" s="31"/>
      <c r="C611" s="31"/>
      <c r="D611" s="31"/>
      <c r="E611" s="31"/>
      <c r="F611" s="31"/>
      <c r="G611" s="31"/>
      <c r="H611" s="10"/>
      <c r="I611" s="24"/>
      <c r="J611" s="24"/>
      <c r="K611" s="31"/>
    </row>
    <row r="612" ht="384.0" customHeight="1">
      <c r="A612" s="31"/>
      <c r="B612" s="31"/>
      <c r="C612" s="31"/>
      <c r="D612" s="31"/>
      <c r="E612" s="31"/>
      <c r="F612" s="31"/>
      <c r="G612" s="31"/>
      <c r="H612" s="10"/>
      <c r="I612" s="24"/>
      <c r="J612" s="24"/>
      <c r="K612" s="31"/>
    </row>
    <row r="613" ht="384.0" customHeight="1">
      <c r="A613" s="31"/>
      <c r="B613" s="31"/>
      <c r="C613" s="31"/>
      <c r="D613" s="31"/>
      <c r="E613" s="31"/>
      <c r="F613" s="31"/>
      <c r="G613" s="31"/>
      <c r="H613" s="10"/>
      <c r="I613" s="24"/>
      <c r="J613" s="24"/>
      <c r="K613" s="31"/>
    </row>
    <row r="614" ht="384.0" customHeight="1">
      <c r="A614" s="31"/>
      <c r="B614" s="31"/>
      <c r="C614" s="31"/>
      <c r="D614" s="31"/>
      <c r="E614" s="31"/>
      <c r="F614" s="31"/>
      <c r="G614" s="31"/>
      <c r="H614" s="10"/>
      <c r="I614" s="24"/>
      <c r="J614" s="24"/>
      <c r="K614" s="31"/>
    </row>
    <row r="615" ht="384.0" customHeight="1">
      <c r="A615" s="31"/>
      <c r="B615" s="31"/>
      <c r="C615" s="31"/>
      <c r="D615" s="31"/>
      <c r="E615" s="31"/>
      <c r="F615" s="31"/>
      <c r="G615" s="31"/>
      <c r="H615" s="10"/>
      <c r="I615" s="24"/>
      <c r="J615" s="24"/>
      <c r="K615" s="31"/>
    </row>
    <row r="616" ht="384.0" customHeight="1">
      <c r="A616" s="31"/>
      <c r="B616" s="31"/>
      <c r="C616" s="31"/>
      <c r="D616" s="31"/>
      <c r="E616" s="31"/>
      <c r="F616" s="31"/>
      <c r="G616" s="31"/>
      <c r="H616" s="10"/>
      <c r="I616" s="24"/>
      <c r="J616" s="24"/>
      <c r="K616" s="31"/>
    </row>
    <row r="617" ht="384.0" customHeight="1">
      <c r="A617" s="31"/>
      <c r="B617" s="31"/>
      <c r="C617" s="31"/>
      <c r="D617" s="31"/>
      <c r="E617" s="31"/>
      <c r="F617" s="31"/>
      <c r="G617" s="31"/>
      <c r="H617" s="10"/>
      <c r="I617" s="24"/>
      <c r="J617" s="24"/>
      <c r="K617" s="31"/>
    </row>
    <row r="618" ht="384.0" customHeight="1">
      <c r="A618" s="31"/>
      <c r="B618" s="31"/>
      <c r="C618" s="31"/>
      <c r="D618" s="31"/>
      <c r="E618" s="31"/>
      <c r="F618" s="31"/>
      <c r="G618" s="31"/>
      <c r="H618" s="10"/>
      <c r="I618" s="24"/>
      <c r="J618" s="24"/>
      <c r="K618" s="31"/>
    </row>
    <row r="619" ht="384.0" customHeight="1">
      <c r="A619" s="31"/>
      <c r="B619" s="31"/>
      <c r="C619" s="31"/>
      <c r="D619" s="31"/>
      <c r="E619" s="31"/>
      <c r="F619" s="31"/>
      <c r="G619" s="31"/>
      <c r="H619" s="10"/>
      <c r="I619" s="24"/>
      <c r="J619" s="24"/>
      <c r="K619" s="31"/>
    </row>
    <row r="620" ht="384.0" customHeight="1">
      <c r="A620" s="31"/>
      <c r="B620" s="31"/>
      <c r="C620" s="31"/>
      <c r="D620" s="31"/>
      <c r="E620" s="31"/>
      <c r="F620" s="31"/>
      <c r="G620" s="31"/>
      <c r="H620" s="10"/>
      <c r="I620" s="24"/>
      <c r="J620" s="24"/>
      <c r="K620" s="31"/>
    </row>
    <row r="621" ht="384.0" customHeight="1">
      <c r="A621" s="31"/>
      <c r="B621" s="31"/>
      <c r="C621" s="31"/>
      <c r="D621" s="31"/>
      <c r="E621" s="31"/>
      <c r="F621" s="31"/>
      <c r="G621" s="31"/>
      <c r="H621" s="10"/>
      <c r="I621" s="24"/>
      <c r="J621" s="24"/>
      <c r="K621" s="31"/>
    </row>
    <row r="622" ht="384.0" customHeight="1">
      <c r="A622" s="31"/>
      <c r="B622" s="31"/>
      <c r="C622" s="31"/>
      <c r="D622" s="31"/>
      <c r="E622" s="31"/>
      <c r="F622" s="31"/>
      <c r="G622" s="31"/>
      <c r="H622" s="10"/>
      <c r="I622" s="24"/>
      <c r="J622" s="24"/>
      <c r="K622" s="31"/>
    </row>
    <row r="623" ht="384.0" customHeight="1">
      <c r="A623" s="31"/>
      <c r="B623" s="31"/>
      <c r="C623" s="31"/>
      <c r="D623" s="31"/>
      <c r="E623" s="31"/>
      <c r="F623" s="31"/>
      <c r="G623" s="31"/>
      <c r="H623" s="10"/>
      <c r="I623" s="24"/>
      <c r="J623" s="24"/>
      <c r="K623" s="31"/>
    </row>
    <row r="624" ht="384.0" customHeight="1">
      <c r="A624" s="31"/>
      <c r="B624" s="31"/>
      <c r="C624" s="31"/>
      <c r="D624" s="31"/>
      <c r="E624" s="31"/>
      <c r="F624" s="31"/>
      <c r="G624" s="31"/>
      <c r="H624" s="10"/>
      <c r="I624" s="24"/>
      <c r="J624" s="24"/>
      <c r="K624" s="31"/>
    </row>
    <row r="625" ht="384.0" customHeight="1">
      <c r="A625" s="31"/>
      <c r="B625" s="31"/>
      <c r="C625" s="31"/>
      <c r="D625" s="31"/>
      <c r="E625" s="31"/>
      <c r="F625" s="31"/>
      <c r="G625" s="31"/>
      <c r="H625" s="10"/>
      <c r="I625" s="24"/>
      <c r="J625" s="24"/>
      <c r="K625" s="31"/>
    </row>
    <row r="626" ht="384.0" customHeight="1">
      <c r="A626" s="31"/>
      <c r="B626" s="31"/>
      <c r="C626" s="31"/>
      <c r="D626" s="31"/>
      <c r="E626" s="31"/>
      <c r="F626" s="31"/>
      <c r="G626" s="31"/>
      <c r="H626" s="10"/>
      <c r="I626" s="24"/>
      <c r="J626" s="24"/>
      <c r="K626" s="31"/>
    </row>
    <row r="627" ht="384.0" customHeight="1">
      <c r="A627" s="31"/>
      <c r="B627" s="31"/>
      <c r="C627" s="31"/>
      <c r="D627" s="31"/>
      <c r="E627" s="31"/>
      <c r="F627" s="31"/>
      <c r="G627" s="31"/>
      <c r="H627" s="10"/>
      <c r="I627" s="24"/>
      <c r="J627" s="24"/>
      <c r="K627" s="31"/>
    </row>
    <row r="628" ht="384.0" customHeight="1">
      <c r="A628" s="31"/>
      <c r="B628" s="31"/>
      <c r="C628" s="31"/>
      <c r="D628" s="31"/>
      <c r="E628" s="31"/>
      <c r="F628" s="31"/>
      <c r="G628" s="31"/>
      <c r="H628" s="10"/>
      <c r="I628" s="24"/>
      <c r="J628" s="24"/>
      <c r="K628" s="31"/>
    </row>
    <row r="629" ht="384.0" customHeight="1">
      <c r="A629" s="31"/>
      <c r="B629" s="31"/>
      <c r="C629" s="31"/>
      <c r="D629" s="31"/>
      <c r="E629" s="31"/>
      <c r="F629" s="31"/>
      <c r="G629" s="31"/>
      <c r="H629" s="10"/>
      <c r="I629" s="24"/>
      <c r="J629" s="24"/>
      <c r="K629" s="31"/>
    </row>
    <row r="630" ht="384.0" customHeight="1">
      <c r="A630" s="31"/>
      <c r="B630" s="31"/>
      <c r="C630" s="31"/>
      <c r="D630" s="31"/>
      <c r="E630" s="31"/>
      <c r="F630" s="31"/>
      <c r="G630" s="31"/>
      <c r="H630" s="10"/>
      <c r="I630" s="24"/>
      <c r="J630" s="24"/>
      <c r="K630" s="31"/>
    </row>
    <row r="631" ht="384.0" customHeight="1">
      <c r="A631" s="31"/>
      <c r="B631" s="31"/>
      <c r="C631" s="31"/>
      <c r="D631" s="31"/>
      <c r="E631" s="31"/>
      <c r="F631" s="31"/>
      <c r="G631" s="31"/>
      <c r="H631" s="10"/>
      <c r="I631" s="24"/>
      <c r="J631" s="24"/>
      <c r="K631" s="31"/>
    </row>
    <row r="632" ht="384.0" customHeight="1">
      <c r="A632" s="31"/>
      <c r="B632" s="31"/>
      <c r="C632" s="31"/>
      <c r="D632" s="31"/>
      <c r="E632" s="31"/>
      <c r="F632" s="31"/>
      <c r="G632" s="31"/>
      <c r="H632" s="10"/>
      <c r="I632" s="24"/>
      <c r="J632" s="24"/>
      <c r="K632" s="31"/>
    </row>
    <row r="633" ht="384.0" customHeight="1">
      <c r="A633" s="31"/>
      <c r="B633" s="31"/>
      <c r="C633" s="31"/>
      <c r="D633" s="31"/>
      <c r="E633" s="31"/>
      <c r="F633" s="31"/>
      <c r="G633" s="31"/>
      <c r="H633" s="10"/>
      <c r="I633" s="24"/>
      <c r="J633" s="24"/>
      <c r="K633" s="31"/>
    </row>
    <row r="634" ht="384.0" customHeight="1">
      <c r="A634" s="31"/>
      <c r="B634" s="31"/>
      <c r="C634" s="31"/>
      <c r="D634" s="31"/>
      <c r="E634" s="31"/>
      <c r="F634" s="31"/>
      <c r="G634" s="31"/>
      <c r="H634" s="10"/>
      <c r="I634" s="24"/>
      <c r="J634" s="24"/>
      <c r="K634" s="31"/>
    </row>
    <row r="635" ht="384.0" customHeight="1">
      <c r="A635" s="31"/>
      <c r="B635" s="31"/>
      <c r="C635" s="31"/>
      <c r="D635" s="31"/>
      <c r="E635" s="31"/>
      <c r="F635" s="31"/>
      <c r="G635" s="31"/>
      <c r="H635" s="10"/>
      <c r="I635" s="24"/>
      <c r="J635" s="24"/>
      <c r="K635" s="31"/>
    </row>
    <row r="636" ht="384.0" customHeight="1">
      <c r="A636" s="31"/>
      <c r="B636" s="31"/>
      <c r="C636" s="31"/>
      <c r="D636" s="31"/>
      <c r="E636" s="31"/>
      <c r="F636" s="31"/>
      <c r="G636" s="31"/>
      <c r="H636" s="10"/>
      <c r="I636" s="24"/>
      <c r="J636" s="24"/>
      <c r="K636" s="31"/>
    </row>
    <row r="637" ht="384.0" customHeight="1">
      <c r="A637" s="31"/>
      <c r="B637" s="31"/>
      <c r="C637" s="31"/>
      <c r="D637" s="31"/>
      <c r="E637" s="31"/>
      <c r="F637" s="31"/>
      <c r="G637" s="31"/>
      <c r="H637" s="10"/>
      <c r="I637" s="24"/>
      <c r="J637" s="24"/>
      <c r="K637" s="31"/>
    </row>
    <row r="638" ht="384.0" customHeight="1">
      <c r="A638" s="31"/>
      <c r="B638" s="31"/>
      <c r="C638" s="31"/>
      <c r="D638" s="31"/>
      <c r="E638" s="31"/>
      <c r="F638" s="31"/>
      <c r="G638" s="31"/>
      <c r="H638" s="10"/>
      <c r="I638" s="24"/>
      <c r="J638" s="24"/>
      <c r="K638" s="31"/>
    </row>
    <row r="639" ht="384.0" customHeight="1">
      <c r="A639" s="31"/>
      <c r="B639" s="31"/>
      <c r="C639" s="31"/>
      <c r="D639" s="31"/>
      <c r="E639" s="31"/>
      <c r="F639" s="31"/>
      <c r="G639" s="31"/>
      <c r="H639" s="10"/>
      <c r="I639" s="24"/>
      <c r="J639" s="24"/>
      <c r="K639" s="31"/>
    </row>
    <row r="640" ht="384.0" customHeight="1">
      <c r="A640" s="31"/>
      <c r="B640" s="31"/>
      <c r="C640" s="31"/>
      <c r="D640" s="31"/>
      <c r="E640" s="31"/>
      <c r="F640" s="31"/>
      <c r="G640" s="31"/>
      <c r="H640" s="10"/>
      <c r="I640" s="24"/>
      <c r="J640" s="24"/>
      <c r="K640" s="31"/>
    </row>
    <row r="641" ht="384.0" customHeight="1">
      <c r="A641" s="31"/>
      <c r="B641" s="31"/>
      <c r="C641" s="31"/>
      <c r="D641" s="31"/>
      <c r="E641" s="31"/>
      <c r="F641" s="31"/>
      <c r="G641" s="31"/>
      <c r="H641" s="10"/>
      <c r="I641" s="24"/>
      <c r="J641" s="24"/>
      <c r="K641" s="31"/>
    </row>
    <row r="642" ht="384.0" customHeight="1">
      <c r="A642" s="31"/>
      <c r="B642" s="31"/>
      <c r="C642" s="31"/>
      <c r="D642" s="31"/>
      <c r="E642" s="31"/>
      <c r="F642" s="31"/>
      <c r="G642" s="31"/>
      <c r="H642" s="10"/>
      <c r="I642" s="24"/>
      <c r="J642" s="24"/>
      <c r="K642" s="31"/>
    </row>
    <row r="643" ht="384.0" customHeight="1">
      <c r="A643" s="31"/>
      <c r="B643" s="31"/>
      <c r="C643" s="31"/>
      <c r="D643" s="31"/>
      <c r="E643" s="31"/>
      <c r="F643" s="31"/>
      <c r="G643" s="31"/>
      <c r="H643" s="10"/>
      <c r="I643" s="24"/>
      <c r="J643" s="24"/>
      <c r="K643" s="31"/>
    </row>
    <row r="644" ht="384.0" customHeight="1">
      <c r="A644" s="31"/>
      <c r="B644" s="31"/>
      <c r="C644" s="31"/>
      <c r="D644" s="31"/>
      <c r="E644" s="31"/>
      <c r="F644" s="31"/>
      <c r="G644" s="31"/>
      <c r="H644" s="10"/>
      <c r="I644" s="24"/>
      <c r="J644" s="24"/>
      <c r="K644" s="31"/>
    </row>
    <row r="645" ht="384.0" customHeight="1">
      <c r="A645" s="31"/>
      <c r="B645" s="31"/>
      <c r="C645" s="31"/>
      <c r="D645" s="31"/>
      <c r="E645" s="31"/>
      <c r="F645" s="31"/>
      <c r="G645" s="31"/>
      <c r="H645" s="10"/>
      <c r="I645" s="24"/>
      <c r="J645" s="24"/>
      <c r="K645" s="31"/>
    </row>
    <row r="646" ht="384.0" customHeight="1">
      <c r="A646" s="31"/>
      <c r="B646" s="31"/>
      <c r="C646" s="31"/>
      <c r="D646" s="31"/>
      <c r="E646" s="31"/>
      <c r="F646" s="31"/>
      <c r="G646" s="31"/>
      <c r="H646" s="10"/>
      <c r="I646" s="24"/>
      <c r="J646" s="24"/>
      <c r="K646" s="31"/>
    </row>
    <row r="647" ht="384.0" customHeight="1">
      <c r="A647" s="31"/>
      <c r="B647" s="31"/>
      <c r="C647" s="31"/>
      <c r="D647" s="31"/>
      <c r="E647" s="31"/>
      <c r="F647" s="31"/>
      <c r="G647" s="31"/>
      <c r="H647" s="10"/>
      <c r="I647" s="24"/>
      <c r="J647" s="24"/>
      <c r="K647" s="31"/>
    </row>
    <row r="648" ht="384.0" customHeight="1">
      <c r="A648" s="31"/>
      <c r="B648" s="31"/>
      <c r="C648" s="31"/>
      <c r="D648" s="31"/>
      <c r="E648" s="31"/>
      <c r="F648" s="31"/>
      <c r="G648" s="31"/>
      <c r="H648" s="10"/>
      <c r="I648" s="24"/>
      <c r="J648" s="24"/>
      <c r="K648" s="31"/>
    </row>
    <row r="649" ht="384.0" customHeight="1">
      <c r="A649" s="31"/>
      <c r="B649" s="31"/>
      <c r="C649" s="31"/>
      <c r="D649" s="31"/>
      <c r="E649" s="31"/>
      <c r="F649" s="31"/>
      <c r="G649" s="31"/>
      <c r="H649" s="10"/>
      <c r="I649" s="24"/>
      <c r="J649" s="24"/>
      <c r="K649" s="31"/>
    </row>
    <row r="650" ht="384.0" customHeight="1">
      <c r="A650" s="31"/>
      <c r="B650" s="31"/>
      <c r="C650" s="31"/>
      <c r="D650" s="31"/>
      <c r="E650" s="31"/>
      <c r="F650" s="31"/>
      <c r="G650" s="31"/>
      <c r="H650" s="10"/>
      <c r="I650" s="24"/>
      <c r="J650" s="24"/>
      <c r="K650" s="31"/>
    </row>
    <row r="651" ht="384.0" customHeight="1">
      <c r="A651" s="31"/>
      <c r="B651" s="31"/>
      <c r="C651" s="31"/>
      <c r="D651" s="31"/>
      <c r="E651" s="31"/>
      <c r="F651" s="31"/>
      <c r="G651" s="31"/>
      <c r="H651" s="10"/>
      <c r="I651" s="24"/>
      <c r="J651" s="24"/>
      <c r="K651" s="31"/>
    </row>
    <row r="652" ht="384.0" customHeight="1">
      <c r="A652" s="31"/>
      <c r="B652" s="31"/>
      <c r="C652" s="31"/>
      <c r="D652" s="31"/>
      <c r="E652" s="31"/>
      <c r="F652" s="31"/>
      <c r="G652" s="31"/>
      <c r="H652" s="10"/>
      <c r="I652" s="24"/>
      <c r="J652" s="24"/>
      <c r="K652" s="31"/>
    </row>
    <row r="653" ht="384.0" customHeight="1">
      <c r="A653" s="31"/>
      <c r="B653" s="31"/>
      <c r="C653" s="31"/>
      <c r="D653" s="31"/>
      <c r="E653" s="31"/>
      <c r="F653" s="31"/>
      <c r="G653" s="31"/>
      <c r="H653" s="10"/>
      <c r="I653" s="24"/>
      <c r="J653" s="24"/>
      <c r="K653" s="31"/>
    </row>
    <row r="654" ht="384.0" customHeight="1">
      <c r="A654" s="31"/>
      <c r="B654" s="31"/>
      <c r="C654" s="31"/>
      <c r="D654" s="31"/>
      <c r="E654" s="31"/>
      <c r="F654" s="31"/>
      <c r="G654" s="31"/>
      <c r="H654" s="10"/>
      <c r="I654" s="24"/>
      <c r="J654" s="24"/>
      <c r="K654" s="31"/>
    </row>
    <row r="655" ht="384.0" customHeight="1">
      <c r="A655" s="31"/>
      <c r="B655" s="31"/>
      <c r="C655" s="31"/>
      <c r="D655" s="31"/>
      <c r="E655" s="31"/>
      <c r="F655" s="31"/>
      <c r="G655" s="31"/>
      <c r="H655" s="10"/>
      <c r="I655" s="24"/>
      <c r="J655" s="24"/>
      <c r="K655" s="31"/>
    </row>
    <row r="656" ht="384.0" customHeight="1">
      <c r="A656" s="31"/>
      <c r="B656" s="31"/>
      <c r="C656" s="31"/>
      <c r="D656" s="31"/>
      <c r="E656" s="31"/>
      <c r="F656" s="31"/>
      <c r="G656" s="31"/>
      <c r="H656" s="10"/>
      <c r="I656" s="24"/>
      <c r="J656" s="24"/>
      <c r="K656" s="31"/>
    </row>
    <row r="657" ht="384.0" customHeight="1">
      <c r="A657" s="31"/>
      <c r="B657" s="31"/>
      <c r="C657" s="31"/>
      <c r="D657" s="31"/>
      <c r="E657" s="31"/>
      <c r="F657" s="31"/>
      <c r="G657" s="31"/>
      <c r="H657" s="10"/>
      <c r="I657" s="24"/>
      <c r="J657" s="24"/>
      <c r="K657" s="31"/>
    </row>
    <row r="658" ht="384.0" customHeight="1">
      <c r="A658" s="31"/>
      <c r="B658" s="31"/>
      <c r="C658" s="31"/>
      <c r="D658" s="31"/>
      <c r="E658" s="31"/>
      <c r="F658" s="31"/>
      <c r="G658" s="31"/>
      <c r="H658" s="10"/>
      <c r="I658" s="24"/>
      <c r="J658" s="24"/>
      <c r="K658" s="31"/>
    </row>
    <row r="659" ht="384.0" customHeight="1">
      <c r="A659" s="31"/>
      <c r="B659" s="31"/>
      <c r="C659" s="31"/>
      <c r="D659" s="31"/>
      <c r="E659" s="31"/>
      <c r="F659" s="31"/>
      <c r="G659" s="31"/>
      <c r="H659" s="10"/>
      <c r="I659" s="24"/>
      <c r="J659" s="24"/>
      <c r="K659" s="31"/>
    </row>
    <row r="660" ht="384.0" customHeight="1">
      <c r="A660" s="31"/>
      <c r="B660" s="31"/>
      <c r="C660" s="31"/>
      <c r="D660" s="31"/>
      <c r="E660" s="31"/>
      <c r="F660" s="31"/>
      <c r="G660" s="31"/>
      <c r="H660" s="10"/>
      <c r="I660" s="24"/>
      <c r="J660" s="24"/>
      <c r="K660" s="31"/>
    </row>
    <row r="661" ht="384.0" customHeight="1">
      <c r="A661" s="31"/>
      <c r="B661" s="31"/>
      <c r="C661" s="31"/>
      <c r="D661" s="31"/>
      <c r="E661" s="31"/>
      <c r="F661" s="31"/>
      <c r="G661" s="31"/>
      <c r="H661" s="10"/>
      <c r="I661" s="24"/>
      <c r="J661" s="24"/>
      <c r="K661" s="31"/>
    </row>
    <row r="662" ht="384.0" customHeight="1">
      <c r="A662" s="31"/>
      <c r="B662" s="31"/>
      <c r="C662" s="31"/>
      <c r="D662" s="31"/>
      <c r="E662" s="31"/>
      <c r="F662" s="31"/>
      <c r="G662" s="31"/>
      <c r="H662" s="10"/>
      <c r="I662" s="24"/>
      <c r="J662" s="24"/>
      <c r="K662" s="31"/>
    </row>
    <row r="663" ht="384.0" customHeight="1">
      <c r="A663" s="31"/>
      <c r="B663" s="31"/>
      <c r="C663" s="31"/>
      <c r="D663" s="31"/>
      <c r="E663" s="31"/>
      <c r="F663" s="31"/>
      <c r="G663" s="31"/>
      <c r="H663" s="10"/>
      <c r="I663" s="24"/>
      <c r="J663" s="24"/>
      <c r="K663" s="31"/>
    </row>
    <row r="664" ht="384.0" customHeight="1">
      <c r="A664" s="31"/>
      <c r="B664" s="31"/>
      <c r="C664" s="31"/>
      <c r="D664" s="31"/>
      <c r="E664" s="31"/>
      <c r="F664" s="31"/>
      <c r="G664" s="31"/>
      <c r="H664" s="10"/>
      <c r="I664" s="24"/>
      <c r="J664" s="24"/>
      <c r="K664" s="31"/>
    </row>
    <row r="665" ht="384.0" customHeight="1">
      <c r="A665" s="31"/>
      <c r="B665" s="31"/>
      <c r="C665" s="31"/>
      <c r="D665" s="31"/>
      <c r="E665" s="31"/>
      <c r="F665" s="31"/>
      <c r="G665" s="31"/>
      <c r="H665" s="10"/>
      <c r="I665" s="24"/>
      <c r="J665" s="24"/>
      <c r="K665" s="31"/>
    </row>
    <row r="666" ht="384.0" customHeight="1">
      <c r="A666" s="31"/>
      <c r="B666" s="31"/>
      <c r="C666" s="31"/>
      <c r="D666" s="31"/>
      <c r="E666" s="31"/>
      <c r="F666" s="31"/>
      <c r="G666" s="31"/>
      <c r="H666" s="10"/>
      <c r="I666" s="24"/>
      <c r="J666" s="24"/>
      <c r="K666" s="31"/>
    </row>
    <row r="667" ht="384.0" customHeight="1">
      <c r="A667" s="31"/>
      <c r="B667" s="31"/>
      <c r="C667" s="31"/>
      <c r="D667" s="31"/>
      <c r="E667" s="31"/>
      <c r="F667" s="31"/>
      <c r="G667" s="31"/>
      <c r="H667" s="10"/>
      <c r="I667" s="24"/>
      <c r="J667" s="24"/>
      <c r="K667" s="31"/>
    </row>
    <row r="668" ht="384.0" customHeight="1">
      <c r="A668" s="31"/>
      <c r="B668" s="31"/>
      <c r="C668" s="31"/>
      <c r="D668" s="31"/>
      <c r="E668" s="31"/>
      <c r="F668" s="31"/>
      <c r="G668" s="31"/>
      <c r="H668" s="10"/>
      <c r="I668" s="24"/>
      <c r="J668" s="24"/>
      <c r="K668" s="31"/>
    </row>
    <row r="669" ht="384.0" customHeight="1">
      <c r="A669" s="31"/>
      <c r="B669" s="31"/>
      <c r="C669" s="31"/>
      <c r="D669" s="31"/>
      <c r="E669" s="31"/>
      <c r="F669" s="31"/>
      <c r="G669" s="31"/>
      <c r="H669" s="10"/>
      <c r="I669" s="24"/>
      <c r="J669" s="24"/>
      <c r="K669" s="31"/>
    </row>
    <row r="670" ht="384.0" customHeight="1">
      <c r="A670" s="31"/>
      <c r="B670" s="31"/>
      <c r="C670" s="31"/>
      <c r="D670" s="31"/>
      <c r="E670" s="31"/>
      <c r="F670" s="31"/>
      <c r="G670" s="31"/>
      <c r="H670" s="10"/>
      <c r="I670" s="24"/>
      <c r="J670" s="24"/>
      <c r="K670" s="31"/>
    </row>
    <row r="671" ht="384.0" customHeight="1">
      <c r="A671" s="31"/>
      <c r="B671" s="31"/>
      <c r="C671" s="31"/>
      <c r="D671" s="31"/>
      <c r="E671" s="31"/>
      <c r="F671" s="31"/>
      <c r="G671" s="31"/>
      <c r="H671" s="10"/>
      <c r="I671" s="24"/>
      <c r="J671" s="24"/>
      <c r="K671" s="31"/>
    </row>
    <row r="672" ht="384.0" customHeight="1">
      <c r="A672" s="31"/>
      <c r="B672" s="31"/>
      <c r="C672" s="31"/>
      <c r="D672" s="31"/>
      <c r="E672" s="31"/>
      <c r="F672" s="31"/>
      <c r="G672" s="31"/>
      <c r="H672" s="10"/>
      <c r="I672" s="24"/>
      <c r="J672" s="24"/>
      <c r="K672" s="31"/>
    </row>
    <row r="673" ht="384.0" customHeight="1">
      <c r="A673" s="31"/>
      <c r="B673" s="31"/>
      <c r="C673" s="31"/>
      <c r="D673" s="31"/>
      <c r="E673" s="31"/>
      <c r="F673" s="31"/>
      <c r="G673" s="31"/>
      <c r="H673" s="10"/>
      <c r="I673" s="24"/>
      <c r="J673" s="24"/>
      <c r="K673" s="31"/>
    </row>
    <row r="674" ht="384.0" customHeight="1">
      <c r="A674" s="31"/>
      <c r="B674" s="31"/>
      <c r="C674" s="31"/>
      <c r="D674" s="31"/>
      <c r="E674" s="31"/>
      <c r="F674" s="31"/>
      <c r="G674" s="31"/>
      <c r="H674" s="10"/>
      <c r="I674" s="24"/>
      <c r="J674" s="24"/>
      <c r="K674" s="31"/>
    </row>
    <row r="675" ht="384.0" customHeight="1">
      <c r="A675" s="31"/>
      <c r="B675" s="31"/>
      <c r="C675" s="31"/>
      <c r="D675" s="31"/>
      <c r="E675" s="31"/>
      <c r="F675" s="31"/>
      <c r="G675" s="31"/>
      <c r="H675" s="10"/>
      <c r="I675" s="24"/>
      <c r="J675" s="24"/>
      <c r="K675" s="31"/>
    </row>
    <row r="676" ht="384.0" customHeight="1">
      <c r="A676" s="31"/>
      <c r="B676" s="31"/>
      <c r="C676" s="31"/>
      <c r="D676" s="31"/>
      <c r="E676" s="31"/>
      <c r="F676" s="31"/>
      <c r="G676" s="31"/>
      <c r="H676" s="10"/>
      <c r="I676" s="24"/>
      <c r="J676" s="24"/>
      <c r="K676" s="31"/>
    </row>
    <row r="677" ht="384.0" customHeight="1">
      <c r="A677" s="31"/>
      <c r="B677" s="31"/>
      <c r="C677" s="31"/>
      <c r="D677" s="31"/>
      <c r="E677" s="31"/>
      <c r="F677" s="31"/>
      <c r="G677" s="31"/>
      <c r="H677" s="10"/>
      <c r="I677" s="24"/>
      <c r="J677" s="24"/>
      <c r="K677" s="31"/>
    </row>
    <row r="678" ht="384.0" customHeight="1">
      <c r="A678" s="31"/>
      <c r="B678" s="31"/>
      <c r="C678" s="31"/>
      <c r="D678" s="31"/>
      <c r="E678" s="31"/>
      <c r="F678" s="31"/>
      <c r="G678" s="31"/>
      <c r="H678" s="10"/>
      <c r="I678" s="24"/>
      <c r="J678" s="24"/>
      <c r="K678" s="31"/>
    </row>
    <row r="679" ht="384.0" customHeight="1">
      <c r="A679" s="31"/>
      <c r="B679" s="31"/>
      <c r="C679" s="31"/>
      <c r="D679" s="31"/>
      <c r="E679" s="31"/>
      <c r="F679" s="31"/>
      <c r="G679" s="31"/>
      <c r="H679" s="10"/>
      <c r="I679" s="24"/>
      <c r="J679" s="24"/>
      <c r="K679" s="31"/>
    </row>
    <row r="680" ht="384.0" customHeight="1">
      <c r="A680" s="31"/>
      <c r="B680" s="31"/>
      <c r="C680" s="31"/>
      <c r="D680" s="31"/>
      <c r="E680" s="31"/>
      <c r="F680" s="31"/>
      <c r="G680" s="31"/>
      <c r="H680" s="10"/>
      <c r="I680" s="24"/>
      <c r="J680" s="24"/>
      <c r="K680" s="31"/>
    </row>
    <row r="681" ht="384.0" customHeight="1">
      <c r="A681" s="31"/>
      <c r="B681" s="31"/>
      <c r="C681" s="31"/>
      <c r="D681" s="31"/>
      <c r="E681" s="31"/>
      <c r="F681" s="31"/>
      <c r="G681" s="31"/>
      <c r="H681" s="10"/>
      <c r="I681" s="24"/>
      <c r="J681" s="24"/>
      <c r="K681" s="31"/>
    </row>
    <row r="682" ht="384.0" customHeight="1">
      <c r="A682" s="31"/>
      <c r="B682" s="31"/>
      <c r="C682" s="31"/>
      <c r="D682" s="31"/>
      <c r="E682" s="31"/>
      <c r="F682" s="31"/>
      <c r="G682" s="31"/>
      <c r="H682" s="10"/>
      <c r="I682" s="24"/>
      <c r="J682" s="24"/>
      <c r="K682" s="31"/>
    </row>
    <row r="683" ht="384.0" customHeight="1">
      <c r="A683" s="31"/>
      <c r="B683" s="31"/>
      <c r="C683" s="31"/>
      <c r="D683" s="31"/>
      <c r="E683" s="31"/>
      <c r="F683" s="31"/>
      <c r="G683" s="31"/>
      <c r="H683" s="10"/>
      <c r="I683" s="24"/>
      <c r="J683" s="24"/>
      <c r="K683" s="31"/>
    </row>
    <row r="684" ht="384.0" customHeight="1">
      <c r="A684" s="31"/>
      <c r="B684" s="31"/>
      <c r="C684" s="31"/>
      <c r="D684" s="31"/>
      <c r="E684" s="31"/>
      <c r="F684" s="31"/>
      <c r="G684" s="31"/>
      <c r="H684" s="10"/>
      <c r="I684" s="24"/>
      <c r="J684" s="24"/>
      <c r="K684" s="31"/>
    </row>
    <row r="685" ht="384.0" customHeight="1">
      <c r="A685" s="31"/>
      <c r="B685" s="31"/>
      <c r="C685" s="31"/>
      <c r="D685" s="31"/>
      <c r="E685" s="31"/>
      <c r="F685" s="31"/>
      <c r="G685" s="31"/>
      <c r="H685" s="10"/>
      <c r="I685" s="24"/>
      <c r="J685" s="24"/>
      <c r="K685" s="31"/>
    </row>
    <row r="686" ht="384.0" customHeight="1">
      <c r="A686" s="31"/>
      <c r="B686" s="31"/>
      <c r="C686" s="31"/>
      <c r="D686" s="31"/>
      <c r="E686" s="31"/>
      <c r="F686" s="31"/>
      <c r="G686" s="31"/>
      <c r="H686" s="10"/>
      <c r="I686" s="24"/>
      <c r="J686" s="24"/>
      <c r="K686" s="31"/>
    </row>
    <row r="687" ht="384.0" customHeight="1">
      <c r="A687" s="31"/>
      <c r="B687" s="31"/>
      <c r="C687" s="31"/>
      <c r="D687" s="31"/>
      <c r="E687" s="31"/>
      <c r="F687" s="31"/>
      <c r="G687" s="31"/>
      <c r="H687" s="10"/>
      <c r="I687" s="24"/>
      <c r="J687" s="24"/>
      <c r="K687" s="31"/>
    </row>
    <row r="688" ht="384.0" customHeight="1">
      <c r="A688" s="31"/>
      <c r="B688" s="31"/>
      <c r="C688" s="31"/>
      <c r="D688" s="31"/>
      <c r="E688" s="31"/>
      <c r="F688" s="31"/>
      <c r="G688" s="31"/>
      <c r="H688" s="10"/>
      <c r="I688" s="24"/>
      <c r="J688" s="24"/>
      <c r="K688" s="31"/>
    </row>
    <row r="689" ht="384.0" customHeight="1">
      <c r="A689" s="31"/>
      <c r="B689" s="31"/>
      <c r="C689" s="31"/>
      <c r="D689" s="31"/>
      <c r="E689" s="31"/>
      <c r="F689" s="31"/>
      <c r="G689" s="31"/>
      <c r="H689" s="10"/>
      <c r="I689" s="24"/>
      <c r="J689" s="24"/>
      <c r="K689" s="31"/>
    </row>
    <row r="690" ht="384.0" customHeight="1">
      <c r="A690" s="31"/>
      <c r="B690" s="31"/>
      <c r="C690" s="31"/>
      <c r="D690" s="31"/>
      <c r="E690" s="31"/>
      <c r="F690" s="31"/>
      <c r="G690" s="31"/>
      <c r="H690" s="10"/>
      <c r="I690" s="24"/>
      <c r="J690" s="24"/>
      <c r="K690" s="31"/>
    </row>
    <row r="691" ht="384.0" customHeight="1">
      <c r="A691" s="31"/>
      <c r="B691" s="31"/>
      <c r="C691" s="31"/>
      <c r="D691" s="31"/>
      <c r="E691" s="31"/>
      <c r="F691" s="31"/>
      <c r="G691" s="31"/>
      <c r="H691" s="10"/>
      <c r="I691" s="24"/>
      <c r="J691" s="24"/>
      <c r="K691" s="31"/>
    </row>
    <row r="692" ht="384.0" customHeight="1">
      <c r="A692" s="31"/>
      <c r="B692" s="31"/>
      <c r="C692" s="31"/>
      <c r="D692" s="31"/>
      <c r="E692" s="31"/>
      <c r="F692" s="31"/>
      <c r="G692" s="31"/>
      <c r="H692" s="10"/>
      <c r="I692" s="24"/>
      <c r="J692" s="24"/>
      <c r="K692" s="31"/>
    </row>
    <row r="693" ht="384.0" customHeight="1">
      <c r="A693" s="31"/>
      <c r="B693" s="31"/>
      <c r="C693" s="31"/>
      <c r="D693" s="31"/>
      <c r="E693" s="31"/>
      <c r="F693" s="31"/>
      <c r="G693" s="31"/>
      <c r="H693" s="10"/>
      <c r="I693" s="24"/>
      <c r="J693" s="24"/>
      <c r="K693" s="31"/>
    </row>
    <row r="694" ht="384.0" customHeight="1">
      <c r="A694" s="31"/>
      <c r="B694" s="31"/>
      <c r="C694" s="31"/>
      <c r="D694" s="31"/>
      <c r="E694" s="31"/>
      <c r="F694" s="31"/>
      <c r="G694" s="31"/>
      <c r="H694" s="10"/>
      <c r="I694" s="24"/>
      <c r="J694" s="24"/>
      <c r="K694" s="31"/>
    </row>
    <row r="695" ht="384.0" customHeight="1">
      <c r="A695" s="31"/>
      <c r="B695" s="31"/>
      <c r="C695" s="31"/>
      <c r="D695" s="31"/>
      <c r="E695" s="31"/>
      <c r="F695" s="31"/>
      <c r="G695" s="31"/>
      <c r="H695" s="10"/>
      <c r="I695" s="24"/>
      <c r="J695" s="24"/>
      <c r="K695" s="31"/>
    </row>
    <row r="696" ht="384.0" customHeight="1">
      <c r="A696" s="31"/>
      <c r="B696" s="31"/>
      <c r="C696" s="31"/>
      <c r="D696" s="31"/>
      <c r="E696" s="31"/>
      <c r="F696" s="31"/>
      <c r="G696" s="31"/>
      <c r="H696" s="10"/>
      <c r="I696" s="24"/>
      <c r="J696" s="24"/>
      <c r="K696" s="31"/>
    </row>
    <row r="697" ht="384.0" customHeight="1">
      <c r="A697" s="31"/>
      <c r="B697" s="31"/>
      <c r="C697" s="31"/>
      <c r="D697" s="31"/>
      <c r="E697" s="31"/>
      <c r="F697" s="31"/>
      <c r="G697" s="31"/>
      <c r="H697" s="10"/>
      <c r="I697" s="24"/>
      <c r="J697" s="24"/>
      <c r="K697" s="31"/>
    </row>
    <row r="698" ht="384.0" customHeight="1">
      <c r="A698" s="31"/>
      <c r="B698" s="31"/>
      <c r="C698" s="31"/>
      <c r="D698" s="31"/>
      <c r="E698" s="31"/>
      <c r="F698" s="31"/>
      <c r="G698" s="31"/>
      <c r="H698" s="10"/>
      <c r="I698" s="24"/>
      <c r="J698" s="24"/>
      <c r="K698" s="31"/>
    </row>
    <row r="699" ht="384.0" customHeight="1">
      <c r="A699" s="31"/>
      <c r="B699" s="31"/>
      <c r="C699" s="31"/>
      <c r="D699" s="31"/>
      <c r="E699" s="31"/>
      <c r="F699" s="31"/>
      <c r="G699" s="31"/>
      <c r="H699" s="10"/>
      <c r="I699" s="24"/>
      <c r="J699" s="24"/>
      <c r="K699" s="31"/>
    </row>
    <row r="700" ht="384.0" customHeight="1">
      <c r="A700" s="31"/>
      <c r="B700" s="31"/>
      <c r="C700" s="31"/>
      <c r="D700" s="31"/>
      <c r="E700" s="31"/>
      <c r="F700" s="31"/>
      <c r="G700" s="31"/>
      <c r="H700" s="10"/>
      <c r="I700" s="24"/>
      <c r="J700" s="24"/>
      <c r="K700" s="31"/>
    </row>
    <row r="701" ht="384.0" customHeight="1">
      <c r="A701" s="31"/>
      <c r="B701" s="31"/>
      <c r="C701" s="31"/>
      <c r="D701" s="31"/>
      <c r="E701" s="31"/>
      <c r="F701" s="31"/>
      <c r="G701" s="31"/>
      <c r="H701" s="10"/>
      <c r="I701" s="24"/>
      <c r="J701" s="24"/>
      <c r="K701" s="31"/>
    </row>
    <row r="702" ht="384.0" customHeight="1">
      <c r="A702" s="31"/>
      <c r="B702" s="31"/>
      <c r="C702" s="31"/>
      <c r="D702" s="31"/>
      <c r="E702" s="31"/>
      <c r="F702" s="31"/>
      <c r="G702" s="31"/>
      <c r="H702" s="10"/>
      <c r="I702" s="24"/>
      <c r="J702" s="24"/>
      <c r="K702" s="31"/>
    </row>
    <row r="703" ht="384.0" customHeight="1">
      <c r="A703" s="31"/>
      <c r="B703" s="31"/>
      <c r="C703" s="31"/>
      <c r="D703" s="31"/>
      <c r="E703" s="31"/>
      <c r="F703" s="31"/>
      <c r="G703" s="31"/>
      <c r="H703" s="10"/>
      <c r="I703" s="24"/>
      <c r="J703" s="24"/>
      <c r="K703" s="31"/>
    </row>
    <row r="704" ht="384.0" customHeight="1">
      <c r="A704" s="31"/>
      <c r="B704" s="31"/>
      <c r="C704" s="31"/>
      <c r="D704" s="31"/>
      <c r="E704" s="31"/>
      <c r="F704" s="31"/>
      <c r="G704" s="31"/>
      <c r="H704" s="10"/>
      <c r="I704" s="24"/>
      <c r="J704" s="24"/>
      <c r="K704" s="31"/>
    </row>
    <row r="705" ht="384.0" customHeight="1">
      <c r="A705" s="31"/>
      <c r="B705" s="31"/>
      <c r="C705" s="31"/>
      <c r="D705" s="31"/>
      <c r="E705" s="31"/>
      <c r="F705" s="31"/>
      <c r="G705" s="31"/>
      <c r="H705" s="10"/>
      <c r="I705" s="24"/>
      <c r="J705" s="24"/>
      <c r="K705" s="31"/>
    </row>
    <row r="706" ht="384.0" customHeight="1">
      <c r="A706" s="31"/>
      <c r="B706" s="31"/>
      <c r="C706" s="31"/>
      <c r="D706" s="31"/>
      <c r="E706" s="31"/>
      <c r="F706" s="31"/>
      <c r="G706" s="31"/>
      <c r="H706" s="10"/>
      <c r="I706" s="24"/>
      <c r="J706" s="24"/>
      <c r="K706" s="31"/>
    </row>
    <row r="707" ht="384.0" customHeight="1">
      <c r="A707" s="31"/>
      <c r="B707" s="31"/>
      <c r="C707" s="31"/>
      <c r="D707" s="31"/>
      <c r="E707" s="31"/>
      <c r="F707" s="31"/>
      <c r="G707" s="31"/>
      <c r="H707" s="10"/>
      <c r="I707" s="24"/>
      <c r="J707" s="24"/>
      <c r="K707" s="31"/>
    </row>
    <row r="708" ht="384.0" customHeight="1">
      <c r="A708" s="31"/>
      <c r="B708" s="31"/>
      <c r="C708" s="31"/>
      <c r="D708" s="31"/>
      <c r="E708" s="31"/>
      <c r="F708" s="31"/>
      <c r="G708" s="31"/>
      <c r="H708" s="10"/>
      <c r="I708" s="24"/>
      <c r="J708" s="24"/>
      <c r="K708" s="31"/>
    </row>
    <row r="709" ht="384.0" customHeight="1">
      <c r="A709" s="31"/>
      <c r="B709" s="31"/>
      <c r="C709" s="31"/>
      <c r="D709" s="31"/>
      <c r="E709" s="31"/>
      <c r="F709" s="31"/>
      <c r="G709" s="31"/>
      <c r="H709" s="10"/>
      <c r="I709" s="24"/>
      <c r="J709" s="24"/>
      <c r="K709" s="31"/>
    </row>
    <row r="710" ht="384.0" customHeight="1">
      <c r="A710" s="31"/>
      <c r="B710" s="31"/>
      <c r="C710" s="31"/>
      <c r="D710" s="31"/>
      <c r="E710" s="31"/>
      <c r="F710" s="31"/>
      <c r="G710" s="31"/>
      <c r="H710" s="10"/>
      <c r="I710" s="24"/>
      <c r="J710" s="24"/>
      <c r="K710" s="31"/>
    </row>
    <row r="711" ht="384.0" customHeight="1">
      <c r="A711" s="31"/>
      <c r="B711" s="31"/>
      <c r="C711" s="31"/>
      <c r="D711" s="31"/>
      <c r="E711" s="31"/>
      <c r="F711" s="31"/>
      <c r="G711" s="31"/>
      <c r="H711" s="10"/>
      <c r="I711" s="24"/>
      <c r="J711" s="24"/>
      <c r="K711" s="31"/>
    </row>
    <row r="712" ht="384.0" customHeight="1">
      <c r="A712" s="31"/>
      <c r="B712" s="31"/>
      <c r="C712" s="31"/>
      <c r="D712" s="31"/>
      <c r="E712" s="31"/>
      <c r="F712" s="31"/>
      <c r="G712" s="31"/>
      <c r="H712" s="10"/>
      <c r="I712" s="24"/>
      <c r="J712" s="24"/>
      <c r="K712" s="31"/>
    </row>
    <row r="713" ht="384.0" customHeight="1">
      <c r="A713" s="31"/>
      <c r="B713" s="31"/>
      <c r="C713" s="31"/>
      <c r="D713" s="31"/>
      <c r="E713" s="31"/>
      <c r="F713" s="31"/>
      <c r="G713" s="31"/>
      <c r="H713" s="10"/>
      <c r="I713" s="24"/>
      <c r="J713" s="24"/>
      <c r="K713" s="31"/>
    </row>
    <row r="714" ht="384.0" customHeight="1">
      <c r="A714" s="31"/>
      <c r="B714" s="31"/>
      <c r="C714" s="31"/>
      <c r="D714" s="31"/>
      <c r="E714" s="31"/>
      <c r="F714" s="31"/>
      <c r="G714" s="31"/>
      <c r="H714" s="10"/>
      <c r="I714" s="24"/>
      <c r="J714" s="24"/>
      <c r="K714" s="31"/>
    </row>
    <row r="715" ht="384.0" customHeight="1">
      <c r="A715" s="31"/>
      <c r="B715" s="31"/>
      <c r="C715" s="31"/>
      <c r="D715" s="31"/>
      <c r="E715" s="31"/>
      <c r="F715" s="31"/>
      <c r="G715" s="31"/>
      <c r="H715" s="10"/>
      <c r="I715" s="24"/>
      <c r="J715" s="24"/>
      <c r="K715" s="31"/>
    </row>
    <row r="716" ht="384.0" customHeight="1">
      <c r="A716" s="31"/>
      <c r="B716" s="31"/>
      <c r="C716" s="31"/>
      <c r="D716" s="31"/>
      <c r="E716" s="31"/>
      <c r="F716" s="31"/>
      <c r="G716" s="31"/>
      <c r="H716" s="10"/>
      <c r="I716" s="24"/>
      <c r="J716" s="24"/>
      <c r="K716" s="31"/>
    </row>
    <row r="717" ht="384.0" customHeight="1">
      <c r="A717" s="31"/>
      <c r="B717" s="31"/>
      <c r="C717" s="31"/>
      <c r="D717" s="31"/>
      <c r="E717" s="31"/>
      <c r="F717" s="31"/>
      <c r="G717" s="31"/>
      <c r="H717" s="10"/>
      <c r="I717" s="24"/>
      <c r="J717" s="24"/>
      <c r="K717" s="31"/>
    </row>
    <row r="718" ht="384.0" customHeight="1">
      <c r="A718" s="31"/>
      <c r="B718" s="31"/>
      <c r="C718" s="31"/>
      <c r="D718" s="31"/>
      <c r="E718" s="31"/>
      <c r="F718" s="31"/>
      <c r="G718" s="31"/>
      <c r="H718" s="10"/>
      <c r="I718" s="24"/>
      <c r="J718" s="24"/>
      <c r="K718" s="31"/>
    </row>
    <row r="719" ht="384.0" customHeight="1">
      <c r="A719" s="31"/>
      <c r="B719" s="31"/>
      <c r="C719" s="31"/>
      <c r="D719" s="31"/>
      <c r="E719" s="31"/>
      <c r="F719" s="31"/>
      <c r="G719" s="31"/>
      <c r="H719" s="10"/>
      <c r="I719" s="24"/>
      <c r="J719" s="24"/>
      <c r="K719" s="31"/>
    </row>
    <row r="720" ht="384.0" customHeight="1">
      <c r="A720" s="31"/>
      <c r="B720" s="31"/>
      <c r="C720" s="31"/>
      <c r="D720" s="31"/>
      <c r="E720" s="31"/>
      <c r="F720" s="31"/>
      <c r="G720" s="31"/>
      <c r="H720" s="10"/>
      <c r="I720" s="24"/>
      <c r="J720" s="24"/>
      <c r="K720" s="31"/>
    </row>
    <row r="721" ht="384.0" customHeight="1">
      <c r="A721" s="31"/>
      <c r="B721" s="31"/>
      <c r="C721" s="31"/>
      <c r="D721" s="31"/>
      <c r="E721" s="31"/>
      <c r="F721" s="31"/>
      <c r="G721" s="31"/>
      <c r="H721" s="10"/>
      <c r="I721" s="24"/>
      <c r="J721" s="24"/>
      <c r="K721" s="31"/>
    </row>
    <row r="722" ht="384.0" customHeight="1">
      <c r="A722" s="31"/>
      <c r="B722" s="31"/>
      <c r="C722" s="31"/>
      <c r="D722" s="31"/>
      <c r="E722" s="31"/>
      <c r="F722" s="31"/>
      <c r="G722" s="31"/>
      <c r="H722" s="10"/>
      <c r="I722" s="24"/>
      <c r="J722" s="24"/>
      <c r="K722" s="31"/>
    </row>
    <row r="723" ht="384.0" customHeight="1">
      <c r="A723" s="31"/>
      <c r="B723" s="31"/>
      <c r="C723" s="31"/>
      <c r="D723" s="31"/>
      <c r="E723" s="31"/>
      <c r="F723" s="31"/>
      <c r="G723" s="31"/>
      <c r="H723" s="10"/>
      <c r="I723" s="24"/>
      <c r="J723" s="24"/>
      <c r="K723" s="31"/>
    </row>
    <row r="724" ht="384.0" customHeight="1">
      <c r="A724" s="31"/>
      <c r="B724" s="31"/>
      <c r="C724" s="31"/>
      <c r="D724" s="31"/>
      <c r="E724" s="31"/>
      <c r="F724" s="31"/>
      <c r="G724" s="31"/>
      <c r="H724" s="10"/>
      <c r="I724" s="24"/>
      <c r="J724" s="24"/>
      <c r="K724" s="31"/>
    </row>
    <row r="725" ht="384.0" customHeight="1">
      <c r="A725" s="31"/>
      <c r="B725" s="31"/>
      <c r="C725" s="31"/>
      <c r="D725" s="31"/>
      <c r="E725" s="31"/>
      <c r="F725" s="31"/>
      <c r="G725" s="31"/>
      <c r="H725" s="10"/>
      <c r="I725" s="24"/>
      <c r="J725" s="24"/>
      <c r="K725" s="31"/>
    </row>
    <row r="726" ht="384.0" customHeight="1">
      <c r="A726" s="31"/>
      <c r="B726" s="31"/>
      <c r="C726" s="31"/>
      <c r="D726" s="31"/>
      <c r="E726" s="31"/>
      <c r="F726" s="31"/>
      <c r="G726" s="31"/>
      <c r="H726" s="10"/>
      <c r="I726" s="24"/>
      <c r="J726" s="24"/>
      <c r="K726" s="31"/>
    </row>
    <row r="727" ht="384.0" customHeight="1">
      <c r="A727" s="31"/>
      <c r="B727" s="31"/>
      <c r="C727" s="31"/>
      <c r="D727" s="31"/>
      <c r="E727" s="31"/>
      <c r="F727" s="31"/>
      <c r="G727" s="31"/>
      <c r="H727" s="10"/>
      <c r="I727" s="24"/>
      <c r="J727" s="24"/>
      <c r="K727" s="31"/>
    </row>
    <row r="728" ht="384.0" customHeight="1">
      <c r="A728" s="31"/>
      <c r="B728" s="31"/>
      <c r="C728" s="31"/>
      <c r="D728" s="31"/>
      <c r="E728" s="31"/>
      <c r="F728" s="31"/>
      <c r="G728" s="31"/>
      <c r="H728" s="10"/>
      <c r="I728" s="24"/>
      <c r="J728" s="24"/>
      <c r="K728" s="31"/>
    </row>
    <row r="729" ht="384.0" customHeight="1">
      <c r="A729" s="31"/>
      <c r="B729" s="31"/>
      <c r="C729" s="31"/>
      <c r="D729" s="31"/>
      <c r="E729" s="31"/>
      <c r="F729" s="31"/>
      <c r="G729" s="31"/>
      <c r="H729" s="10"/>
      <c r="I729" s="24"/>
      <c r="J729" s="24"/>
      <c r="K729" s="31"/>
    </row>
    <row r="730" ht="384.0" customHeight="1">
      <c r="A730" s="31"/>
      <c r="B730" s="31"/>
      <c r="C730" s="31"/>
      <c r="D730" s="31"/>
      <c r="E730" s="31"/>
      <c r="F730" s="31"/>
      <c r="G730" s="31"/>
      <c r="H730" s="10"/>
      <c r="I730" s="24"/>
      <c r="J730" s="24"/>
      <c r="K730" s="31"/>
    </row>
    <row r="731" ht="384.0" customHeight="1">
      <c r="A731" s="31"/>
      <c r="B731" s="31"/>
      <c r="C731" s="31"/>
      <c r="D731" s="31"/>
      <c r="E731" s="31"/>
      <c r="F731" s="31"/>
      <c r="G731" s="31"/>
      <c r="H731" s="10"/>
      <c r="I731" s="24"/>
      <c r="J731" s="24"/>
      <c r="K731" s="31"/>
    </row>
    <row r="732" ht="384.0" customHeight="1">
      <c r="A732" s="31"/>
      <c r="B732" s="31"/>
      <c r="C732" s="31"/>
      <c r="D732" s="31"/>
      <c r="E732" s="31"/>
      <c r="F732" s="31"/>
      <c r="G732" s="31"/>
      <c r="H732" s="10"/>
      <c r="I732" s="24"/>
      <c r="J732" s="24"/>
      <c r="K732" s="31"/>
    </row>
    <row r="733" ht="384.0" customHeight="1">
      <c r="A733" s="31"/>
      <c r="B733" s="31"/>
      <c r="C733" s="31"/>
      <c r="D733" s="31"/>
      <c r="E733" s="31"/>
      <c r="F733" s="31"/>
      <c r="G733" s="31"/>
      <c r="H733" s="10"/>
      <c r="I733" s="24"/>
      <c r="J733" s="24"/>
      <c r="K733" s="31"/>
    </row>
    <row r="734" ht="384.0" customHeight="1">
      <c r="A734" s="31"/>
      <c r="B734" s="31"/>
      <c r="C734" s="31"/>
      <c r="D734" s="31"/>
      <c r="E734" s="31"/>
      <c r="F734" s="31"/>
      <c r="G734" s="31"/>
      <c r="H734" s="10"/>
      <c r="I734" s="24"/>
      <c r="J734" s="24"/>
      <c r="K734" s="31"/>
    </row>
    <row r="735" ht="384.0" customHeight="1">
      <c r="A735" s="31"/>
      <c r="B735" s="31"/>
      <c r="C735" s="31"/>
      <c r="D735" s="31"/>
      <c r="E735" s="31"/>
      <c r="F735" s="31"/>
      <c r="G735" s="31"/>
      <c r="H735" s="10"/>
      <c r="I735" s="24"/>
      <c r="J735" s="24"/>
      <c r="K735" s="31"/>
    </row>
    <row r="736" ht="384.0" customHeight="1">
      <c r="A736" s="31"/>
      <c r="B736" s="31"/>
      <c r="C736" s="31"/>
      <c r="D736" s="31"/>
      <c r="E736" s="31"/>
      <c r="F736" s="31"/>
      <c r="G736" s="31"/>
      <c r="H736" s="10"/>
      <c r="I736" s="24"/>
      <c r="J736" s="24"/>
      <c r="K736" s="31"/>
    </row>
    <row r="737" ht="384.0" customHeight="1">
      <c r="A737" s="31"/>
      <c r="B737" s="31"/>
      <c r="C737" s="31"/>
      <c r="D737" s="31"/>
      <c r="E737" s="31"/>
      <c r="F737" s="31"/>
      <c r="G737" s="31"/>
      <c r="H737" s="10"/>
      <c r="I737" s="24"/>
      <c r="J737" s="24"/>
      <c r="K737" s="31"/>
    </row>
    <row r="738" ht="384.0" customHeight="1">
      <c r="A738" s="31"/>
      <c r="B738" s="31"/>
      <c r="C738" s="31"/>
      <c r="D738" s="31"/>
      <c r="E738" s="31"/>
      <c r="F738" s="31"/>
      <c r="G738" s="31"/>
      <c r="H738" s="10"/>
      <c r="I738" s="24"/>
      <c r="J738" s="24"/>
      <c r="K738" s="31"/>
    </row>
    <row r="739" ht="384.0" customHeight="1">
      <c r="A739" s="31"/>
      <c r="B739" s="31"/>
      <c r="C739" s="31"/>
      <c r="D739" s="31"/>
      <c r="E739" s="31"/>
      <c r="F739" s="31"/>
      <c r="G739" s="31"/>
      <c r="H739" s="10"/>
      <c r="I739" s="24"/>
      <c r="J739" s="24"/>
      <c r="K739" s="31"/>
    </row>
    <row r="740" ht="384.0" customHeight="1">
      <c r="A740" s="31"/>
      <c r="B740" s="31"/>
      <c r="C740" s="31"/>
      <c r="D740" s="31"/>
      <c r="E740" s="31"/>
      <c r="F740" s="31"/>
      <c r="G740" s="31"/>
      <c r="H740" s="10"/>
      <c r="I740" s="24"/>
      <c r="J740" s="24"/>
      <c r="K740" s="31"/>
    </row>
    <row r="741" ht="384.0" customHeight="1">
      <c r="A741" s="31"/>
      <c r="B741" s="31"/>
      <c r="C741" s="31"/>
      <c r="D741" s="31"/>
      <c r="E741" s="31"/>
      <c r="F741" s="31"/>
      <c r="G741" s="31"/>
      <c r="H741" s="10"/>
      <c r="I741" s="24"/>
      <c r="J741" s="24"/>
      <c r="K741" s="31"/>
    </row>
    <row r="742" ht="384.0" customHeight="1">
      <c r="A742" s="31"/>
      <c r="B742" s="31"/>
      <c r="C742" s="31"/>
      <c r="D742" s="31"/>
      <c r="E742" s="31"/>
      <c r="F742" s="31"/>
      <c r="G742" s="31"/>
      <c r="H742" s="10"/>
      <c r="I742" s="24"/>
      <c r="J742" s="24"/>
      <c r="K742" s="31"/>
    </row>
    <row r="743" ht="384.0" customHeight="1">
      <c r="A743" s="31"/>
      <c r="B743" s="31"/>
      <c r="C743" s="31"/>
      <c r="D743" s="31"/>
      <c r="E743" s="31"/>
      <c r="F743" s="31"/>
      <c r="G743" s="31"/>
      <c r="H743" s="10"/>
      <c r="I743" s="24"/>
      <c r="J743" s="24"/>
      <c r="K743" s="31"/>
    </row>
    <row r="744" ht="384.0" customHeight="1">
      <c r="A744" s="31"/>
      <c r="B744" s="31"/>
      <c r="C744" s="31"/>
      <c r="D744" s="31"/>
      <c r="E744" s="31"/>
      <c r="F744" s="31"/>
      <c r="G744" s="31"/>
      <c r="H744" s="10"/>
      <c r="I744" s="24"/>
      <c r="J744" s="24"/>
      <c r="K744" s="31"/>
    </row>
    <row r="745" ht="384.0" customHeight="1">
      <c r="A745" s="31"/>
      <c r="B745" s="31"/>
      <c r="C745" s="31"/>
      <c r="D745" s="31"/>
      <c r="E745" s="31"/>
      <c r="F745" s="31"/>
      <c r="G745" s="31"/>
      <c r="H745" s="10"/>
      <c r="I745" s="24"/>
      <c r="J745" s="24"/>
      <c r="K745" s="31"/>
    </row>
    <row r="746" ht="384.0" customHeight="1">
      <c r="A746" s="31"/>
      <c r="B746" s="31"/>
      <c r="C746" s="31"/>
      <c r="D746" s="31"/>
      <c r="E746" s="31"/>
      <c r="F746" s="31"/>
      <c r="G746" s="31"/>
      <c r="H746" s="10"/>
      <c r="I746" s="24"/>
      <c r="J746" s="24"/>
      <c r="K746" s="31"/>
    </row>
    <row r="747" ht="384.0" customHeight="1">
      <c r="A747" s="31"/>
      <c r="B747" s="31"/>
      <c r="C747" s="31"/>
      <c r="D747" s="31"/>
      <c r="E747" s="31"/>
      <c r="F747" s="31"/>
      <c r="G747" s="31"/>
      <c r="H747" s="10"/>
      <c r="I747" s="24"/>
      <c r="J747" s="24"/>
      <c r="K747" s="31"/>
    </row>
    <row r="748" ht="384.0" customHeight="1">
      <c r="A748" s="31"/>
      <c r="B748" s="31"/>
      <c r="C748" s="31"/>
      <c r="D748" s="31"/>
      <c r="E748" s="31"/>
      <c r="F748" s="31"/>
      <c r="G748" s="31"/>
      <c r="H748" s="10"/>
      <c r="I748" s="24"/>
      <c r="J748" s="24"/>
      <c r="K748" s="31"/>
    </row>
    <row r="749" ht="384.0" customHeight="1">
      <c r="A749" s="31"/>
      <c r="B749" s="31"/>
      <c r="C749" s="31"/>
      <c r="D749" s="31"/>
      <c r="E749" s="31"/>
      <c r="F749" s="31"/>
      <c r="G749" s="31"/>
      <c r="H749" s="10"/>
      <c r="I749" s="24"/>
      <c r="J749" s="24"/>
      <c r="K749" s="31"/>
    </row>
    <row r="750" ht="384.0" customHeight="1">
      <c r="A750" s="31"/>
      <c r="B750" s="31"/>
      <c r="C750" s="31"/>
      <c r="D750" s="31"/>
      <c r="E750" s="31"/>
      <c r="F750" s="31"/>
      <c r="G750" s="31"/>
      <c r="H750" s="10"/>
      <c r="I750" s="24"/>
      <c r="J750" s="24"/>
      <c r="K750" s="31"/>
    </row>
    <row r="751" ht="384.0" customHeight="1">
      <c r="A751" s="31"/>
      <c r="B751" s="31"/>
      <c r="C751" s="31"/>
      <c r="D751" s="31"/>
      <c r="E751" s="31"/>
      <c r="F751" s="31"/>
      <c r="G751" s="31"/>
      <c r="H751" s="10"/>
      <c r="I751" s="24"/>
      <c r="J751" s="24"/>
      <c r="K751" s="31"/>
    </row>
    <row r="752" ht="384.0" customHeight="1">
      <c r="A752" s="31"/>
      <c r="B752" s="31"/>
      <c r="C752" s="31"/>
      <c r="D752" s="31"/>
      <c r="E752" s="31"/>
      <c r="F752" s="31"/>
      <c r="G752" s="31"/>
      <c r="H752" s="10"/>
      <c r="I752" s="24"/>
      <c r="J752" s="24"/>
      <c r="K752" s="31"/>
    </row>
    <row r="753" ht="384.0" customHeight="1">
      <c r="A753" s="31"/>
      <c r="B753" s="31"/>
      <c r="C753" s="31"/>
      <c r="D753" s="31"/>
      <c r="E753" s="31"/>
      <c r="F753" s="31"/>
      <c r="G753" s="31"/>
      <c r="H753" s="10"/>
      <c r="I753" s="24"/>
      <c r="J753" s="24"/>
      <c r="K753" s="31"/>
    </row>
    <row r="754" ht="384.0" customHeight="1">
      <c r="A754" s="31"/>
      <c r="B754" s="31"/>
      <c r="C754" s="31"/>
      <c r="D754" s="31"/>
      <c r="E754" s="31"/>
      <c r="F754" s="31"/>
      <c r="G754" s="31"/>
      <c r="H754" s="10"/>
      <c r="I754" s="24"/>
      <c r="J754" s="24"/>
      <c r="K754" s="31"/>
    </row>
    <row r="755" ht="384.0" customHeight="1">
      <c r="A755" s="31"/>
      <c r="B755" s="31"/>
      <c r="C755" s="31"/>
      <c r="D755" s="31"/>
      <c r="E755" s="31"/>
      <c r="F755" s="31"/>
      <c r="G755" s="31"/>
      <c r="H755" s="10"/>
      <c r="I755" s="24"/>
      <c r="J755" s="24"/>
      <c r="K755" s="31"/>
    </row>
    <row r="756" ht="384.0" customHeight="1">
      <c r="A756" s="31"/>
      <c r="B756" s="31"/>
      <c r="C756" s="31"/>
      <c r="D756" s="31"/>
      <c r="E756" s="31"/>
      <c r="F756" s="31"/>
      <c r="G756" s="31"/>
      <c r="H756" s="10"/>
      <c r="I756" s="24"/>
      <c r="J756" s="24"/>
      <c r="K756" s="31"/>
    </row>
    <row r="757" ht="384.0" customHeight="1">
      <c r="A757" s="31"/>
      <c r="B757" s="31"/>
      <c r="C757" s="31"/>
      <c r="D757" s="31"/>
      <c r="E757" s="31"/>
      <c r="F757" s="31"/>
      <c r="G757" s="31"/>
      <c r="H757" s="10"/>
      <c r="I757" s="24"/>
      <c r="J757" s="24"/>
      <c r="K757" s="31"/>
    </row>
    <row r="758" ht="384.0" customHeight="1">
      <c r="A758" s="31"/>
      <c r="B758" s="31"/>
      <c r="C758" s="31"/>
      <c r="D758" s="31"/>
      <c r="E758" s="31"/>
      <c r="F758" s="31"/>
      <c r="G758" s="31"/>
      <c r="H758" s="10"/>
      <c r="I758" s="24"/>
      <c r="J758" s="24"/>
      <c r="K758" s="31"/>
    </row>
    <row r="759" ht="384.0" customHeight="1">
      <c r="A759" s="31"/>
      <c r="B759" s="31"/>
      <c r="C759" s="31"/>
      <c r="D759" s="31"/>
      <c r="E759" s="31"/>
      <c r="F759" s="31"/>
      <c r="G759" s="31"/>
      <c r="H759" s="10"/>
      <c r="I759" s="24"/>
      <c r="J759" s="24"/>
      <c r="K759" s="31"/>
    </row>
    <row r="760" ht="384.0" customHeight="1">
      <c r="A760" s="31"/>
      <c r="B760" s="31"/>
      <c r="C760" s="31"/>
      <c r="D760" s="31"/>
      <c r="E760" s="31"/>
      <c r="F760" s="31"/>
      <c r="G760" s="31"/>
      <c r="H760" s="10"/>
      <c r="I760" s="24"/>
      <c r="J760" s="24"/>
      <c r="K760" s="31"/>
    </row>
    <row r="761" ht="384.0" customHeight="1">
      <c r="A761" s="31"/>
      <c r="B761" s="31"/>
      <c r="C761" s="31"/>
      <c r="D761" s="31"/>
      <c r="E761" s="31"/>
      <c r="F761" s="31"/>
      <c r="G761" s="31"/>
      <c r="H761" s="10"/>
      <c r="I761" s="24"/>
      <c r="J761" s="24"/>
      <c r="K761" s="31"/>
    </row>
    <row r="762" ht="384.0" customHeight="1">
      <c r="A762" s="31"/>
      <c r="B762" s="31"/>
      <c r="C762" s="31"/>
      <c r="D762" s="31"/>
      <c r="E762" s="31"/>
      <c r="F762" s="31"/>
      <c r="G762" s="31"/>
      <c r="H762" s="10"/>
      <c r="I762" s="24"/>
      <c r="J762" s="24"/>
      <c r="K762" s="31"/>
    </row>
    <row r="763" ht="384.0" customHeight="1">
      <c r="A763" s="31"/>
      <c r="B763" s="31"/>
      <c r="C763" s="31"/>
      <c r="D763" s="31"/>
      <c r="E763" s="31"/>
      <c r="F763" s="31"/>
      <c r="G763" s="31"/>
      <c r="H763" s="10"/>
      <c r="I763" s="24"/>
      <c r="J763" s="24"/>
      <c r="K763" s="31"/>
    </row>
    <row r="764" ht="384.0" customHeight="1">
      <c r="A764" s="31"/>
      <c r="B764" s="31"/>
      <c r="C764" s="31"/>
      <c r="D764" s="31"/>
      <c r="E764" s="31"/>
      <c r="F764" s="31"/>
      <c r="G764" s="31"/>
      <c r="H764" s="10"/>
      <c r="I764" s="24"/>
      <c r="J764" s="24"/>
      <c r="K764" s="31"/>
    </row>
    <row r="765" ht="384.0" customHeight="1">
      <c r="A765" s="31"/>
      <c r="B765" s="31"/>
      <c r="C765" s="31"/>
      <c r="D765" s="31"/>
      <c r="E765" s="31"/>
      <c r="F765" s="31"/>
      <c r="G765" s="31"/>
      <c r="H765" s="10"/>
      <c r="I765" s="24"/>
      <c r="J765" s="24"/>
      <c r="K765" s="31"/>
    </row>
    <row r="766" ht="384.0" customHeight="1">
      <c r="A766" s="31"/>
      <c r="B766" s="31"/>
      <c r="C766" s="31"/>
      <c r="D766" s="31"/>
      <c r="E766" s="31"/>
      <c r="F766" s="31"/>
      <c r="G766" s="31"/>
      <c r="H766" s="10"/>
      <c r="I766" s="24"/>
      <c r="J766" s="24"/>
      <c r="K766" s="31"/>
    </row>
    <row r="767" ht="384.0" customHeight="1">
      <c r="A767" s="31"/>
      <c r="B767" s="31"/>
      <c r="C767" s="31"/>
      <c r="D767" s="31"/>
      <c r="E767" s="31"/>
      <c r="F767" s="31"/>
      <c r="G767" s="31"/>
      <c r="H767" s="10"/>
      <c r="I767" s="24"/>
      <c r="J767" s="24"/>
      <c r="K767" s="31"/>
    </row>
    <row r="768" ht="384.0" customHeight="1">
      <c r="A768" s="31"/>
      <c r="B768" s="31"/>
      <c r="C768" s="31"/>
      <c r="D768" s="31"/>
      <c r="E768" s="31"/>
      <c r="F768" s="31"/>
      <c r="G768" s="31"/>
      <c r="H768" s="10"/>
      <c r="I768" s="24"/>
      <c r="J768" s="24"/>
      <c r="K768" s="31"/>
    </row>
    <row r="769" ht="384.0" customHeight="1">
      <c r="A769" s="31"/>
      <c r="B769" s="31"/>
      <c r="C769" s="31"/>
      <c r="D769" s="31"/>
      <c r="E769" s="31"/>
      <c r="F769" s="31"/>
      <c r="G769" s="31"/>
      <c r="H769" s="10"/>
      <c r="I769" s="24"/>
      <c r="J769" s="24"/>
      <c r="K769" s="31"/>
    </row>
    <row r="770" ht="384.0" customHeight="1">
      <c r="A770" s="31"/>
      <c r="B770" s="31"/>
      <c r="C770" s="31"/>
      <c r="D770" s="31"/>
      <c r="E770" s="31"/>
      <c r="F770" s="31"/>
      <c r="G770" s="31"/>
      <c r="H770" s="10"/>
      <c r="I770" s="24"/>
      <c r="J770" s="24"/>
      <c r="K770" s="31"/>
    </row>
    <row r="771" ht="384.0" customHeight="1">
      <c r="A771" s="31"/>
      <c r="B771" s="31"/>
      <c r="C771" s="31"/>
      <c r="D771" s="31"/>
      <c r="E771" s="31"/>
      <c r="F771" s="31"/>
      <c r="G771" s="31"/>
      <c r="H771" s="10"/>
      <c r="I771" s="24"/>
      <c r="J771" s="24"/>
      <c r="K771" s="31"/>
    </row>
    <row r="772" ht="384.0" customHeight="1">
      <c r="A772" s="31"/>
      <c r="B772" s="31"/>
      <c r="C772" s="31"/>
      <c r="D772" s="31"/>
      <c r="E772" s="31"/>
      <c r="F772" s="31"/>
      <c r="G772" s="31"/>
      <c r="H772" s="10"/>
      <c r="I772" s="24"/>
      <c r="J772" s="24"/>
      <c r="K772" s="31"/>
    </row>
    <row r="773" ht="384.0" customHeight="1">
      <c r="A773" s="31"/>
      <c r="B773" s="31"/>
      <c r="C773" s="31"/>
      <c r="D773" s="31"/>
      <c r="E773" s="31"/>
      <c r="F773" s="31"/>
      <c r="G773" s="31"/>
      <c r="H773" s="10"/>
      <c r="I773" s="24"/>
      <c r="J773" s="24"/>
      <c r="K773" s="31"/>
    </row>
    <row r="774" ht="384.0" customHeight="1">
      <c r="A774" s="31"/>
      <c r="B774" s="31"/>
      <c r="C774" s="31"/>
      <c r="D774" s="31"/>
      <c r="E774" s="31"/>
      <c r="F774" s="31"/>
      <c r="G774" s="31"/>
      <c r="H774" s="10"/>
      <c r="I774" s="24"/>
      <c r="J774" s="24"/>
      <c r="K774" s="31"/>
    </row>
    <row r="775" ht="384.0" customHeight="1">
      <c r="A775" s="31"/>
      <c r="B775" s="31"/>
      <c r="C775" s="31"/>
      <c r="D775" s="31"/>
      <c r="E775" s="31"/>
      <c r="F775" s="31"/>
      <c r="G775" s="31"/>
      <c r="H775" s="10"/>
      <c r="I775" s="24"/>
      <c r="J775" s="24"/>
      <c r="K775" s="31"/>
    </row>
    <row r="776" ht="384.0" customHeight="1">
      <c r="A776" s="31"/>
      <c r="B776" s="31"/>
      <c r="C776" s="31"/>
      <c r="D776" s="31"/>
      <c r="E776" s="31"/>
      <c r="F776" s="31"/>
      <c r="G776" s="31"/>
      <c r="H776" s="10"/>
      <c r="I776" s="24"/>
      <c r="J776" s="24"/>
      <c r="K776" s="31"/>
    </row>
    <row r="777" ht="384.0" customHeight="1">
      <c r="A777" s="31"/>
      <c r="B777" s="31"/>
      <c r="C777" s="31"/>
      <c r="D777" s="31"/>
      <c r="E777" s="31"/>
      <c r="F777" s="31"/>
      <c r="G777" s="31"/>
      <c r="H777" s="10"/>
      <c r="I777" s="24"/>
      <c r="J777" s="24"/>
      <c r="K777" s="31"/>
    </row>
    <row r="778" ht="384.0" customHeight="1">
      <c r="A778" s="31"/>
      <c r="B778" s="31"/>
      <c r="C778" s="31"/>
      <c r="D778" s="31"/>
      <c r="E778" s="31"/>
      <c r="F778" s="31"/>
      <c r="G778" s="31"/>
      <c r="H778" s="10"/>
      <c r="I778" s="24"/>
      <c r="J778" s="24"/>
      <c r="K778" s="31"/>
    </row>
    <row r="779" ht="384.0" customHeight="1">
      <c r="A779" s="31"/>
      <c r="B779" s="31"/>
      <c r="C779" s="31"/>
      <c r="D779" s="31"/>
      <c r="E779" s="31"/>
      <c r="F779" s="31"/>
      <c r="G779" s="31"/>
      <c r="H779" s="10"/>
      <c r="I779" s="24"/>
      <c r="J779" s="24"/>
      <c r="K779" s="31"/>
    </row>
    <row r="780" ht="384.0" customHeight="1">
      <c r="A780" s="31"/>
      <c r="B780" s="31"/>
      <c r="C780" s="31"/>
      <c r="D780" s="31"/>
      <c r="E780" s="31"/>
      <c r="F780" s="31"/>
      <c r="G780" s="31"/>
      <c r="H780" s="10"/>
      <c r="I780" s="24"/>
      <c r="J780" s="24"/>
      <c r="K780" s="31"/>
    </row>
    <row r="781" ht="384.0" customHeight="1">
      <c r="A781" s="31"/>
      <c r="B781" s="31"/>
      <c r="C781" s="31"/>
      <c r="D781" s="31"/>
      <c r="E781" s="31"/>
      <c r="F781" s="31"/>
      <c r="G781" s="31"/>
      <c r="H781" s="10"/>
      <c r="I781" s="24"/>
      <c r="J781" s="24"/>
      <c r="K781" s="31"/>
    </row>
    <row r="782" ht="384.0" customHeight="1">
      <c r="A782" s="31"/>
      <c r="B782" s="31"/>
      <c r="C782" s="31"/>
      <c r="D782" s="31"/>
      <c r="E782" s="31"/>
      <c r="F782" s="31"/>
      <c r="G782" s="31"/>
      <c r="H782" s="10"/>
      <c r="I782" s="24"/>
      <c r="J782" s="24"/>
      <c r="K782" s="31"/>
    </row>
    <row r="783" ht="384.0" customHeight="1">
      <c r="A783" s="31"/>
      <c r="B783" s="31"/>
      <c r="C783" s="31"/>
      <c r="D783" s="31"/>
      <c r="E783" s="31"/>
      <c r="F783" s="31"/>
      <c r="G783" s="31"/>
      <c r="H783" s="10"/>
      <c r="I783" s="24"/>
      <c r="J783" s="24"/>
      <c r="K783" s="31"/>
    </row>
    <row r="784" ht="384.0" customHeight="1">
      <c r="A784" s="31"/>
      <c r="B784" s="31"/>
      <c r="C784" s="31"/>
      <c r="D784" s="31"/>
      <c r="E784" s="31"/>
      <c r="F784" s="31"/>
      <c r="G784" s="31"/>
      <c r="H784" s="10"/>
      <c r="I784" s="24"/>
      <c r="J784" s="24"/>
      <c r="K784" s="31"/>
    </row>
    <row r="785" ht="384.0" customHeight="1">
      <c r="A785" s="31"/>
      <c r="B785" s="31"/>
      <c r="C785" s="31"/>
      <c r="D785" s="31"/>
      <c r="E785" s="31"/>
      <c r="F785" s="31"/>
      <c r="G785" s="31"/>
      <c r="H785" s="10"/>
      <c r="I785" s="24"/>
      <c r="J785" s="24"/>
      <c r="K785" s="31"/>
    </row>
    <row r="786" ht="384.0" customHeight="1">
      <c r="A786" s="31"/>
      <c r="B786" s="31"/>
      <c r="C786" s="31"/>
      <c r="D786" s="31"/>
      <c r="E786" s="31"/>
      <c r="F786" s="31"/>
      <c r="G786" s="31"/>
      <c r="H786" s="10"/>
      <c r="I786" s="24"/>
      <c r="J786" s="24"/>
      <c r="K786" s="31"/>
    </row>
    <row r="787" ht="384.0" customHeight="1">
      <c r="A787" s="31"/>
      <c r="B787" s="31"/>
      <c r="C787" s="31"/>
      <c r="D787" s="31"/>
      <c r="E787" s="31"/>
      <c r="F787" s="31"/>
      <c r="G787" s="31"/>
      <c r="H787" s="10"/>
      <c r="I787" s="24"/>
      <c r="J787" s="24"/>
      <c r="K787" s="31"/>
    </row>
    <row r="788" ht="384.0" customHeight="1">
      <c r="A788" s="31"/>
      <c r="B788" s="31"/>
      <c r="C788" s="31"/>
      <c r="D788" s="31"/>
      <c r="E788" s="31"/>
      <c r="F788" s="31"/>
      <c r="G788" s="31"/>
      <c r="H788" s="10"/>
      <c r="I788" s="24"/>
      <c r="J788" s="24"/>
      <c r="K788" s="31"/>
    </row>
    <row r="789" ht="384.0" customHeight="1">
      <c r="A789" s="31"/>
      <c r="B789" s="31"/>
      <c r="C789" s="31"/>
      <c r="D789" s="31"/>
      <c r="E789" s="31"/>
      <c r="F789" s="31"/>
      <c r="G789" s="31"/>
      <c r="H789" s="10"/>
      <c r="I789" s="24"/>
      <c r="J789" s="24"/>
      <c r="K789" s="31"/>
    </row>
    <row r="790" ht="384.0" customHeight="1">
      <c r="A790" s="31"/>
      <c r="B790" s="31"/>
      <c r="C790" s="31"/>
      <c r="D790" s="31"/>
      <c r="E790" s="31"/>
      <c r="F790" s="31"/>
      <c r="G790" s="31"/>
      <c r="H790" s="10"/>
      <c r="I790" s="24"/>
      <c r="J790" s="24"/>
      <c r="K790" s="31"/>
    </row>
    <row r="791" ht="384.0" customHeight="1">
      <c r="A791" s="31"/>
      <c r="B791" s="31"/>
      <c r="C791" s="31"/>
      <c r="D791" s="31"/>
      <c r="E791" s="31"/>
      <c r="F791" s="31"/>
      <c r="G791" s="31"/>
      <c r="H791" s="10"/>
      <c r="I791" s="24"/>
      <c r="J791" s="24"/>
      <c r="K791" s="31"/>
    </row>
    <row r="792" ht="384.0" customHeight="1">
      <c r="A792" s="31"/>
      <c r="B792" s="31"/>
      <c r="C792" s="31"/>
      <c r="D792" s="31"/>
      <c r="E792" s="31"/>
      <c r="F792" s="31"/>
      <c r="G792" s="31"/>
      <c r="H792" s="10"/>
      <c r="I792" s="24"/>
      <c r="J792" s="24"/>
      <c r="K792" s="31"/>
    </row>
    <row r="793" ht="384.0" customHeight="1">
      <c r="A793" s="31"/>
      <c r="B793" s="31"/>
      <c r="C793" s="31"/>
      <c r="D793" s="31"/>
      <c r="E793" s="31"/>
      <c r="F793" s="31"/>
      <c r="G793" s="31"/>
      <c r="H793" s="10"/>
      <c r="I793" s="24"/>
      <c r="J793" s="24"/>
      <c r="K793" s="31"/>
    </row>
    <row r="794" ht="384.0" customHeight="1">
      <c r="A794" s="31"/>
      <c r="B794" s="31"/>
      <c r="C794" s="31"/>
      <c r="D794" s="31"/>
      <c r="E794" s="31"/>
      <c r="F794" s="31"/>
      <c r="G794" s="31"/>
      <c r="H794" s="10"/>
      <c r="I794" s="24"/>
      <c r="J794" s="24"/>
      <c r="K794" s="31"/>
    </row>
    <row r="795" ht="384.0" customHeight="1">
      <c r="A795" s="31"/>
      <c r="B795" s="31"/>
      <c r="C795" s="31"/>
      <c r="D795" s="31"/>
      <c r="E795" s="31"/>
      <c r="F795" s="31"/>
      <c r="G795" s="31"/>
      <c r="H795" s="10"/>
      <c r="I795" s="24"/>
      <c r="J795" s="24"/>
      <c r="K795" s="31"/>
    </row>
    <row r="796" ht="384.0" customHeight="1">
      <c r="A796" s="31"/>
      <c r="B796" s="31"/>
      <c r="C796" s="31"/>
      <c r="D796" s="31"/>
      <c r="E796" s="31"/>
      <c r="F796" s="31"/>
      <c r="G796" s="31"/>
      <c r="H796" s="10"/>
      <c r="I796" s="24"/>
      <c r="J796" s="24"/>
      <c r="K796" s="31"/>
    </row>
    <row r="797" ht="384.0" customHeight="1">
      <c r="A797" s="31"/>
      <c r="B797" s="31"/>
      <c r="C797" s="31"/>
      <c r="D797" s="31"/>
      <c r="E797" s="31"/>
      <c r="F797" s="31"/>
      <c r="G797" s="31"/>
      <c r="H797" s="10"/>
      <c r="I797" s="24"/>
      <c r="J797" s="24"/>
      <c r="K797" s="31"/>
    </row>
    <row r="798" ht="384.0" customHeight="1">
      <c r="A798" s="31"/>
      <c r="B798" s="31"/>
      <c r="C798" s="31"/>
      <c r="D798" s="31"/>
      <c r="E798" s="31"/>
      <c r="F798" s="31"/>
      <c r="G798" s="31"/>
      <c r="H798" s="10"/>
      <c r="I798" s="24"/>
      <c r="J798" s="24"/>
      <c r="K798" s="31"/>
    </row>
    <row r="799" ht="384.0" customHeight="1">
      <c r="A799" s="31"/>
      <c r="B799" s="31"/>
      <c r="C799" s="31"/>
      <c r="D799" s="31"/>
      <c r="E799" s="31"/>
      <c r="F799" s="31"/>
      <c r="G799" s="31"/>
      <c r="H799" s="10"/>
      <c r="I799" s="24"/>
      <c r="J799" s="24"/>
      <c r="K799" s="31"/>
    </row>
    <row r="800" ht="384.0" customHeight="1">
      <c r="A800" s="31"/>
      <c r="B800" s="31"/>
      <c r="C800" s="31"/>
      <c r="D800" s="31"/>
      <c r="E800" s="31"/>
      <c r="F800" s="31"/>
      <c r="G800" s="31"/>
      <c r="H800" s="10"/>
      <c r="I800" s="24"/>
      <c r="J800" s="24"/>
      <c r="K800" s="31"/>
    </row>
    <row r="801" ht="384.0" customHeight="1">
      <c r="A801" s="31"/>
      <c r="B801" s="31"/>
      <c r="C801" s="31"/>
      <c r="D801" s="31"/>
      <c r="E801" s="31"/>
      <c r="F801" s="31"/>
      <c r="G801" s="31"/>
      <c r="H801" s="10"/>
      <c r="I801" s="24"/>
      <c r="J801" s="24"/>
      <c r="K801" s="31"/>
    </row>
    <row r="802" ht="384.0" customHeight="1">
      <c r="A802" s="31"/>
      <c r="B802" s="31"/>
      <c r="C802" s="31"/>
      <c r="D802" s="31"/>
      <c r="E802" s="31"/>
      <c r="F802" s="31"/>
      <c r="G802" s="31"/>
      <c r="H802" s="10"/>
      <c r="I802" s="24"/>
      <c r="J802" s="24"/>
      <c r="K802" s="31"/>
    </row>
    <row r="803" ht="384.0" customHeight="1">
      <c r="A803" s="31"/>
      <c r="B803" s="31"/>
      <c r="C803" s="31"/>
      <c r="D803" s="31"/>
      <c r="E803" s="31"/>
      <c r="F803" s="31"/>
      <c r="G803" s="31"/>
      <c r="H803" s="10"/>
      <c r="I803" s="24"/>
      <c r="J803" s="24"/>
      <c r="K803" s="31"/>
    </row>
    <row r="804" ht="384.0" customHeight="1">
      <c r="A804" s="31"/>
      <c r="B804" s="31"/>
      <c r="C804" s="31"/>
      <c r="D804" s="31"/>
      <c r="E804" s="31"/>
      <c r="F804" s="31"/>
      <c r="G804" s="31"/>
      <c r="H804" s="10"/>
      <c r="I804" s="24"/>
      <c r="J804" s="24"/>
      <c r="K804" s="31"/>
    </row>
    <row r="805" ht="384.0" customHeight="1">
      <c r="A805" s="31"/>
      <c r="B805" s="31"/>
      <c r="C805" s="31"/>
      <c r="D805" s="31"/>
      <c r="E805" s="31"/>
      <c r="F805" s="31"/>
      <c r="G805" s="31"/>
      <c r="H805" s="10"/>
      <c r="I805" s="24"/>
      <c r="J805" s="24"/>
      <c r="K805" s="31"/>
    </row>
    <row r="806" ht="384.0" customHeight="1">
      <c r="A806" s="31"/>
      <c r="B806" s="31"/>
      <c r="C806" s="31"/>
      <c r="D806" s="31"/>
      <c r="E806" s="31"/>
      <c r="F806" s="31"/>
      <c r="G806" s="31"/>
      <c r="H806" s="10"/>
      <c r="I806" s="24"/>
      <c r="J806" s="24"/>
      <c r="K806" s="31"/>
    </row>
    <row r="807" ht="384.0" customHeight="1">
      <c r="A807" s="31"/>
      <c r="B807" s="31"/>
      <c r="C807" s="31"/>
      <c r="D807" s="31"/>
      <c r="E807" s="31"/>
      <c r="F807" s="31"/>
      <c r="G807" s="31"/>
      <c r="H807" s="10"/>
      <c r="I807" s="24"/>
      <c r="J807" s="24"/>
      <c r="K807" s="31"/>
    </row>
    <row r="808" ht="384.0" customHeight="1">
      <c r="A808" s="31"/>
      <c r="B808" s="31"/>
      <c r="C808" s="31"/>
      <c r="D808" s="31"/>
      <c r="E808" s="31"/>
      <c r="F808" s="31"/>
      <c r="G808" s="31"/>
      <c r="H808" s="10"/>
      <c r="I808" s="24"/>
      <c r="J808" s="24"/>
      <c r="K808" s="31"/>
    </row>
    <row r="809" ht="384.0" customHeight="1">
      <c r="A809" s="31"/>
      <c r="B809" s="31"/>
      <c r="C809" s="31"/>
      <c r="D809" s="31"/>
      <c r="E809" s="31"/>
      <c r="F809" s="31"/>
      <c r="G809" s="31"/>
      <c r="H809" s="10"/>
      <c r="I809" s="24"/>
      <c r="J809" s="24"/>
      <c r="K809" s="31"/>
    </row>
    <row r="810" ht="384.0" customHeight="1">
      <c r="A810" s="31"/>
      <c r="B810" s="31"/>
      <c r="C810" s="31"/>
      <c r="D810" s="31"/>
      <c r="E810" s="31"/>
      <c r="F810" s="31"/>
      <c r="G810" s="31"/>
      <c r="H810" s="10"/>
      <c r="I810" s="24"/>
      <c r="J810" s="24"/>
      <c r="K810" s="31"/>
    </row>
    <row r="811" ht="384.0" customHeight="1">
      <c r="A811" s="31"/>
      <c r="B811" s="31"/>
      <c r="C811" s="31"/>
      <c r="D811" s="31"/>
      <c r="E811" s="31"/>
      <c r="F811" s="31"/>
      <c r="G811" s="31"/>
      <c r="H811" s="10"/>
      <c r="I811" s="24"/>
      <c r="J811" s="24"/>
      <c r="K811" s="31"/>
    </row>
    <row r="812" ht="384.0" customHeight="1">
      <c r="A812" s="31"/>
      <c r="B812" s="31"/>
      <c r="C812" s="31"/>
      <c r="D812" s="31"/>
      <c r="E812" s="31"/>
      <c r="F812" s="31"/>
      <c r="G812" s="31"/>
      <c r="H812" s="10"/>
      <c r="I812" s="24"/>
      <c r="J812" s="24"/>
      <c r="K812" s="31"/>
    </row>
    <row r="813" ht="384.0" customHeight="1">
      <c r="A813" s="31"/>
      <c r="B813" s="31"/>
      <c r="C813" s="31"/>
      <c r="D813" s="31"/>
      <c r="E813" s="31"/>
      <c r="F813" s="31"/>
      <c r="G813" s="31"/>
      <c r="H813" s="10"/>
      <c r="I813" s="24"/>
      <c r="J813" s="24"/>
      <c r="K813" s="31"/>
    </row>
    <row r="814" ht="384.0" customHeight="1">
      <c r="A814" s="31"/>
      <c r="B814" s="31"/>
      <c r="C814" s="31"/>
      <c r="D814" s="31"/>
      <c r="E814" s="31"/>
      <c r="F814" s="31"/>
      <c r="G814" s="31"/>
      <c r="H814" s="10"/>
      <c r="I814" s="24"/>
      <c r="J814" s="24"/>
      <c r="K814" s="31"/>
    </row>
    <row r="815" ht="384.0" customHeight="1">
      <c r="A815" s="31"/>
      <c r="B815" s="31"/>
      <c r="C815" s="31"/>
      <c r="D815" s="31"/>
      <c r="E815" s="31"/>
      <c r="F815" s="31"/>
      <c r="G815" s="31"/>
      <c r="H815" s="10"/>
      <c r="I815" s="24"/>
      <c r="J815" s="24"/>
      <c r="K815" s="31"/>
    </row>
    <row r="816" ht="384.0" customHeight="1">
      <c r="A816" s="31"/>
      <c r="B816" s="31"/>
      <c r="C816" s="31"/>
      <c r="D816" s="31"/>
      <c r="E816" s="31"/>
      <c r="F816" s="31"/>
      <c r="G816" s="31"/>
      <c r="H816" s="10"/>
      <c r="I816" s="24"/>
      <c r="J816" s="24"/>
      <c r="K816" s="31"/>
    </row>
    <row r="817" ht="384.0" customHeight="1">
      <c r="A817" s="31"/>
      <c r="B817" s="31"/>
      <c r="C817" s="31"/>
      <c r="D817" s="31"/>
      <c r="E817" s="31"/>
      <c r="F817" s="31"/>
      <c r="G817" s="31"/>
      <c r="H817" s="10"/>
      <c r="I817" s="24"/>
      <c r="J817" s="24"/>
      <c r="K817" s="31"/>
    </row>
    <row r="818" ht="384.0" customHeight="1">
      <c r="A818" s="31"/>
      <c r="B818" s="31"/>
      <c r="C818" s="31"/>
      <c r="D818" s="31"/>
      <c r="E818" s="31"/>
      <c r="F818" s="31"/>
      <c r="G818" s="31"/>
      <c r="H818" s="10"/>
      <c r="I818" s="24"/>
      <c r="J818" s="24"/>
      <c r="K818" s="31"/>
    </row>
    <row r="819" ht="384.0" customHeight="1">
      <c r="A819" s="31"/>
      <c r="B819" s="31"/>
      <c r="C819" s="31"/>
      <c r="D819" s="31"/>
      <c r="E819" s="31"/>
      <c r="F819" s="31"/>
      <c r="G819" s="31"/>
      <c r="H819" s="10"/>
      <c r="I819" s="24"/>
      <c r="J819" s="24"/>
      <c r="K819" s="31"/>
    </row>
    <row r="820" ht="384.0" customHeight="1">
      <c r="A820" s="31"/>
      <c r="B820" s="31"/>
      <c r="C820" s="31"/>
      <c r="D820" s="31"/>
      <c r="E820" s="31"/>
      <c r="F820" s="31"/>
      <c r="G820" s="31"/>
      <c r="H820" s="10"/>
      <c r="I820" s="24"/>
      <c r="J820" s="24"/>
      <c r="K820" s="31"/>
    </row>
    <row r="821" ht="384.0" customHeight="1">
      <c r="A821" s="31"/>
      <c r="B821" s="31"/>
      <c r="C821" s="31"/>
      <c r="D821" s="31"/>
      <c r="E821" s="31"/>
      <c r="F821" s="31"/>
      <c r="G821" s="31"/>
      <c r="H821" s="10"/>
      <c r="I821" s="24"/>
      <c r="J821" s="24"/>
      <c r="K821" s="31"/>
    </row>
    <row r="822" ht="384.0" customHeight="1">
      <c r="A822" s="31"/>
      <c r="B822" s="31"/>
      <c r="C822" s="31"/>
      <c r="D822" s="31"/>
      <c r="E822" s="31"/>
      <c r="F822" s="31"/>
      <c r="G822" s="31"/>
      <c r="H822" s="10"/>
      <c r="I822" s="24"/>
      <c r="J822" s="24"/>
      <c r="K822" s="31"/>
    </row>
    <row r="823" ht="384.0" customHeight="1">
      <c r="A823" s="31"/>
      <c r="B823" s="31"/>
      <c r="C823" s="31"/>
      <c r="D823" s="31"/>
      <c r="E823" s="31"/>
      <c r="F823" s="31"/>
      <c r="G823" s="31"/>
      <c r="H823" s="10"/>
      <c r="I823" s="24"/>
      <c r="J823" s="24"/>
      <c r="K823" s="31"/>
    </row>
    <row r="824" ht="384.0" customHeight="1">
      <c r="A824" s="31"/>
      <c r="B824" s="31"/>
      <c r="C824" s="31"/>
      <c r="D824" s="31"/>
      <c r="E824" s="31"/>
      <c r="F824" s="31"/>
      <c r="G824" s="31"/>
      <c r="H824" s="10"/>
      <c r="I824" s="24"/>
      <c r="J824" s="24"/>
      <c r="K824" s="31"/>
    </row>
    <row r="825" ht="384.0" customHeight="1">
      <c r="A825" s="31"/>
      <c r="B825" s="31"/>
      <c r="C825" s="31"/>
      <c r="D825" s="31"/>
      <c r="E825" s="31"/>
      <c r="F825" s="31"/>
      <c r="G825" s="31"/>
      <c r="H825" s="10"/>
      <c r="I825" s="24"/>
      <c r="J825" s="24"/>
      <c r="K825" s="31"/>
    </row>
    <row r="826" ht="384.0" customHeight="1">
      <c r="A826" s="31"/>
      <c r="B826" s="31"/>
      <c r="C826" s="31"/>
      <c r="D826" s="31"/>
      <c r="E826" s="31"/>
      <c r="F826" s="31"/>
      <c r="G826" s="31"/>
      <c r="H826" s="10"/>
      <c r="I826" s="24"/>
      <c r="J826" s="24"/>
      <c r="K826" s="31"/>
    </row>
    <row r="827" ht="384.0" customHeight="1">
      <c r="A827" s="31"/>
      <c r="B827" s="31"/>
      <c r="C827" s="31"/>
      <c r="D827" s="31"/>
      <c r="E827" s="31"/>
      <c r="F827" s="31"/>
      <c r="G827" s="31"/>
      <c r="H827" s="10"/>
      <c r="I827" s="24"/>
      <c r="J827" s="24"/>
      <c r="K827" s="31"/>
    </row>
    <row r="828" ht="384.0" customHeight="1">
      <c r="A828" s="31"/>
      <c r="B828" s="31"/>
      <c r="C828" s="31"/>
      <c r="D828" s="31"/>
      <c r="E828" s="31"/>
      <c r="F828" s="31"/>
      <c r="G828" s="31"/>
      <c r="H828" s="10"/>
      <c r="I828" s="24"/>
      <c r="J828" s="24"/>
      <c r="K828" s="31"/>
    </row>
    <row r="829" ht="384.0" customHeight="1">
      <c r="A829" s="31"/>
      <c r="B829" s="31"/>
      <c r="C829" s="31"/>
      <c r="D829" s="31"/>
      <c r="E829" s="31"/>
      <c r="F829" s="31"/>
      <c r="G829" s="31"/>
      <c r="H829" s="10"/>
      <c r="I829" s="24"/>
      <c r="J829" s="24"/>
      <c r="K829" s="31"/>
    </row>
    <row r="830" ht="384.0" customHeight="1">
      <c r="A830" s="31"/>
      <c r="B830" s="31"/>
      <c r="C830" s="31"/>
      <c r="D830" s="31"/>
      <c r="E830" s="31"/>
      <c r="F830" s="31"/>
      <c r="G830" s="31"/>
      <c r="H830" s="10"/>
      <c r="I830" s="24"/>
      <c r="J830" s="24"/>
      <c r="K830" s="31"/>
    </row>
    <row r="831" ht="384.0" customHeight="1">
      <c r="A831" s="31"/>
      <c r="B831" s="31"/>
      <c r="C831" s="31"/>
      <c r="D831" s="31"/>
      <c r="E831" s="31"/>
      <c r="F831" s="31"/>
      <c r="G831" s="31"/>
      <c r="H831" s="10"/>
      <c r="I831" s="24"/>
      <c r="J831" s="24"/>
      <c r="K831" s="31"/>
    </row>
    <row r="832" ht="384.0" customHeight="1">
      <c r="A832" s="31"/>
      <c r="B832" s="31"/>
      <c r="C832" s="31"/>
      <c r="D832" s="31"/>
      <c r="E832" s="31"/>
      <c r="F832" s="31"/>
      <c r="G832" s="31"/>
      <c r="H832" s="10"/>
      <c r="I832" s="24"/>
      <c r="J832" s="24"/>
      <c r="K832" s="31"/>
    </row>
    <row r="833" ht="384.0" customHeight="1">
      <c r="A833" s="31"/>
      <c r="B833" s="31"/>
      <c r="C833" s="31"/>
      <c r="D833" s="31"/>
      <c r="E833" s="31"/>
      <c r="F833" s="31"/>
      <c r="G833" s="31"/>
      <c r="H833" s="10"/>
      <c r="I833" s="24"/>
      <c r="J833" s="24"/>
      <c r="K833" s="31"/>
    </row>
    <row r="834" ht="384.0" customHeight="1">
      <c r="A834" s="31"/>
      <c r="B834" s="31"/>
      <c r="C834" s="31"/>
      <c r="D834" s="31"/>
      <c r="E834" s="31"/>
      <c r="F834" s="31"/>
      <c r="G834" s="31"/>
      <c r="H834" s="10"/>
      <c r="I834" s="24"/>
      <c r="J834" s="24"/>
      <c r="K834" s="31"/>
    </row>
    <row r="835" ht="384.0" customHeight="1">
      <c r="A835" s="31"/>
      <c r="B835" s="31"/>
      <c r="C835" s="31"/>
      <c r="D835" s="31"/>
      <c r="E835" s="31"/>
      <c r="F835" s="31"/>
      <c r="G835" s="31"/>
      <c r="H835" s="10"/>
      <c r="I835" s="24"/>
      <c r="J835" s="24"/>
      <c r="K835" s="31"/>
    </row>
    <row r="836" ht="384.0" customHeight="1">
      <c r="A836" s="31"/>
      <c r="B836" s="31"/>
      <c r="C836" s="31"/>
      <c r="D836" s="31"/>
      <c r="E836" s="31"/>
      <c r="F836" s="31"/>
      <c r="G836" s="31"/>
      <c r="H836" s="10"/>
      <c r="I836" s="24"/>
      <c r="J836" s="24"/>
      <c r="K836" s="31"/>
    </row>
    <row r="837" ht="384.0" customHeight="1">
      <c r="A837" s="31"/>
      <c r="B837" s="31"/>
      <c r="C837" s="31"/>
      <c r="D837" s="31"/>
      <c r="E837" s="31"/>
      <c r="F837" s="31"/>
      <c r="G837" s="31"/>
      <c r="H837" s="10"/>
      <c r="I837" s="24"/>
      <c r="J837" s="24"/>
      <c r="K837" s="31"/>
    </row>
    <row r="838" ht="384.0" customHeight="1">
      <c r="A838" s="31"/>
      <c r="B838" s="31"/>
      <c r="C838" s="31"/>
      <c r="D838" s="31"/>
      <c r="E838" s="31"/>
      <c r="F838" s="31"/>
      <c r="G838" s="31"/>
      <c r="H838" s="10"/>
      <c r="I838" s="24"/>
      <c r="J838" s="24"/>
      <c r="K838" s="31"/>
    </row>
    <row r="839" ht="384.0" customHeight="1">
      <c r="A839" s="31"/>
      <c r="B839" s="31"/>
      <c r="C839" s="31"/>
      <c r="D839" s="31"/>
      <c r="E839" s="31"/>
      <c r="F839" s="31"/>
      <c r="G839" s="31"/>
      <c r="H839" s="10"/>
      <c r="I839" s="24"/>
      <c r="J839" s="24"/>
      <c r="K839" s="31"/>
    </row>
    <row r="840" ht="384.0" customHeight="1">
      <c r="A840" s="31"/>
      <c r="B840" s="31"/>
      <c r="C840" s="31"/>
      <c r="D840" s="31"/>
      <c r="E840" s="31"/>
      <c r="F840" s="31"/>
      <c r="G840" s="31"/>
      <c r="H840" s="10"/>
      <c r="I840" s="24"/>
      <c r="J840" s="24"/>
      <c r="K840" s="31"/>
    </row>
    <row r="841" ht="384.0" customHeight="1">
      <c r="A841" s="31"/>
      <c r="B841" s="31"/>
      <c r="C841" s="31"/>
      <c r="D841" s="31"/>
      <c r="E841" s="31"/>
      <c r="F841" s="31"/>
      <c r="G841" s="31"/>
      <c r="H841" s="10"/>
      <c r="I841" s="24"/>
      <c r="J841" s="24"/>
      <c r="K841" s="31"/>
    </row>
    <row r="842" ht="384.0" customHeight="1">
      <c r="A842" s="31"/>
      <c r="B842" s="31"/>
      <c r="C842" s="31"/>
      <c r="D842" s="31"/>
      <c r="E842" s="31"/>
      <c r="F842" s="31"/>
      <c r="G842" s="31"/>
      <c r="H842" s="10"/>
      <c r="I842" s="24"/>
      <c r="J842" s="24"/>
      <c r="K842" s="31"/>
    </row>
    <row r="843" ht="384.0" customHeight="1">
      <c r="A843" s="31"/>
      <c r="B843" s="31"/>
      <c r="C843" s="31"/>
      <c r="D843" s="31"/>
      <c r="E843" s="31"/>
      <c r="F843" s="31"/>
      <c r="G843" s="31"/>
      <c r="H843" s="10"/>
      <c r="I843" s="24"/>
      <c r="J843" s="24"/>
      <c r="K843" s="31"/>
    </row>
    <row r="844" ht="384.0" customHeight="1">
      <c r="A844" s="31"/>
      <c r="B844" s="31"/>
      <c r="C844" s="31"/>
      <c r="D844" s="31"/>
      <c r="E844" s="31"/>
      <c r="F844" s="31"/>
      <c r="G844" s="31"/>
      <c r="H844" s="10"/>
      <c r="I844" s="24"/>
      <c r="J844" s="24"/>
      <c r="K844" s="31"/>
    </row>
    <row r="845" ht="384.0" customHeight="1">
      <c r="A845" s="31"/>
      <c r="B845" s="31"/>
      <c r="C845" s="31"/>
      <c r="D845" s="31"/>
      <c r="E845" s="31"/>
      <c r="F845" s="31"/>
      <c r="G845" s="31"/>
      <c r="H845" s="10"/>
      <c r="I845" s="24"/>
      <c r="J845" s="24"/>
      <c r="K845" s="31"/>
    </row>
    <row r="846" ht="384.0" customHeight="1">
      <c r="A846" s="31"/>
      <c r="B846" s="31"/>
      <c r="C846" s="31"/>
      <c r="D846" s="31"/>
      <c r="E846" s="31"/>
      <c r="F846" s="31"/>
      <c r="G846" s="31"/>
      <c r="H846" s="10"/>
      <c r="I846" s="24"/>
      <c r="J846" s="24"/>
      <c r="K846" s="31"/>
    </row>
    <row r="847" ht="384.0" customHeight="1">
      <c r="A847" s="31"/>
      <c r="B847" s="31"/>
      <c r="C847" s="31"/>
      <c r="D847" s="31"/>
      <c r="E847" s="31"/>
      <c r="F847" s="31"/>
      <c r="G847" s="31"/>
      <c r="H847" s="10"/>
      <c r="I847" s="24"/>
      <c r="J847" s="24"/>
      <c r="K847" s="31"/>
    </row>
    <row r="848" ht="384.0" customHeight="1">
      <c r="A848" s="31"/>
      <c r="B848" s="31"/>
      <c r="C848" s="31"/>
      <c r="D848" s="31"/>
      <c r="E848" s="31"/>
      <c r="F848" s="31"/>
      <c r="G848" s="31"/>
      <c r="H848" s="10"/>
      <c r="I848" s="24"/>
      <c r="J848" s="24"/>
      <c r="K848" s="31"/>
    </row>
    <row r="849" ht="384.0" customHeight="1">
      <c r="A849" s="31"/>
      <c r="B849" s="31"/>
      <c r="C849" s="31"/>
      <c r="D849" s="31"/>
      <c r="E849" s="31"/>
      <c r="F849" s="31"/>
      <c r="G849" s="31"/>
      <c r="H849" s="10"/>
      <c r="I849" s="24"/>
      <c r="J849" s="24"/>
      <c r="K849" s="31"/>
    </row>
    <row r="850" ht="384.0" customHeight="1">
      <c r="A850" s="31"/>
      <c r="B850" s="31"/>
      <c r="C850" s="31"/>
      <c r="D850" s="31"/>
      <c r="E850" s="31"/>
      <c r="F850" s="31"/>
      <c r="G850" s="31"/>
      <c r="H850" s="10"/>
      <c r="I850" s="24"/>
      <c r="J850" s="24"/>
      <c r="K850" s="31"/>
    </row>
    <row r="851" ht="384.0" customHeight="1">
      <c r="A851" s="31"/>
      <c r="B851" s="31"/>
      <c r="C851" s="31"/>
      <c r="D851" s="31"/>
      <c r="E851" s="31"/>
      <c r="F851" s="31"/>
      <c r="G851" s="31"/>
      <c r="H851" s="10"/>
      <c r="I851" s="24"/>
      <c r="J851" s="24"/>
      <c r="K851" s="31"/>
    </row>
    <row r="852" ht="384.0" customHeight="1">
      <c r="A852" s="31"/>
      <c r="B852" s="31"/>
      <c r="C852" s="31"/>
      <c r="D852" s="31"/>
      <c r="E852" s="31"/>
      <c r="F852" s="31"/>
      <c r="G852" s="31"/>
      <c r="H852" s="10"/>
      <c r="I852" s="24"/>
      <c r="J852" s="24"/>
      <c r="K852" s="31"/>
    </row>
    <row r="853" ht="384.0" customHeight="1">
      <c r="A853" s="31"/>
      <c r="B853" s="31"/>
      <c r="C853" s="31"/>
      <c r="D853" s="31"/>
      <c r="E853" s="31"/>
      <c r="F853" s="31"/>
      <c r="G853" s="31"/>
      <c r="H853" s="10"/>
      <c r="I853" s="24"/>
      <c r="J853" s="24"/>
      <c r="K853" s="31"/>
    </row>
    <row r="854" ht="384.0" customHeight="1">
      <c r="A854" s="31"/>
      <c r="B854" s="31"/>
      <c r="C854" s="31"/>
      <c r="D854" s="31"/>
      <c r="E854" s="31"/>
      <c r="F854" s="31"/>
      <c r="G854" s="31"/>
      <c r="H854" s="10"/>
      <c r="I854" s="24"/>
      <c r="J854" s="24"/>
      <c r="K854" s="31"/>
    </row>
    <row r="855" ht="384.0" customHeight="1">
      <c r="A855" s="31"/>
      <c r="B855" s="31"/>
      <c r="C855" s="31"/>
      <c r="D855" s="31"/>
      <c r="E855" s="31"/>
      <c r="F855" s="31"/>
      <c r="G855" s="31"/>
      <c r="H855" s="10"/>
      <c r="I855" s="24"/>
      <c r="J855" s="24"/>
      <c r="K855" s="31"/>
    </row>
    <row r="856" ht="384.0" customHeight="1">
      <c r="A856" s="31"/>
      <c r="B856" s="31"/>
      <c r="C856" s="31"/>
      <c r="D856" s="31"/>
      <c r="E856" s="31"/>
      <c r="F856" s="31"/>
      <c r="G856" s="31"/>
      <c r="H856" s="10"/>
      <c r="I856" s="24"/>
      <c r="J856" s="24"/>
      <c r="K856" s="31"/>
    </row>
    <row r="857" ht="384.0" customHeight="1">
      <c r="A857" s="31"/>
      <c r="B857" s="31"/>
      <c r="C857" s="31"/>
      <c r="D857" s="31"/>
      <c r="E857" s="31"/>
      <c r="F857" s="31"/>
      <c r="G857" s="31"/>
      <c r="H857" s="10"/>
      <c r="I857" s="24"/>
      <c r="J857" s="24"/>
      <c r="K857" s="31"/>
    </row>
    <row r="858" ht="384.0" customHeight="1">
      <c r="A858" s="31"/>
      <c r="B858" s="31"/>
      <c r="C858" s="31"/>
      <c r="D858" s="31"/>
      <c r="E858" s="31"/>
      <c r="F858" s="31"/>
      <c r="G858" s="31"/>
      <c r="H858" s="10"/>
      <c r="I858" s="24"/>
      <c r="J858" s="24"/>
      <c r="K858" s="31"/>
    </row>
    <row r="859" ht="384.0" customHeight="1">
      <c r="A859" s="31"/>
      <c r="B859" s="31"/>
      <c r="C859" s="31"/>
      <c r="D859" s="31"/>
      <c r="E859" s="31"/>
      <c r="F859" s="31"/>
      <c r="G859" s="31"/>
      <c r="H859" s="10"/>
      <c r="I859" s="24"/>
      <c r="J859" s="24"/>
      <c r="K859" s="31"/>
    </row>
    <row r="860" ht="384.0" customHeight="1">
      <c r="A860" s="31"/>
      <c r="B860" s="31"/>
      <c r="C860" s="31"/>
      <c r="D860" s="31"/>
      <c r="E860" s="31"/>
      <c r="F860" s="31"/>
      <c r="G860" s="31"/>
      <c r="H860" s="10"/>
      <c r="I860" s="24"/>
      <c r="J860" s="24"/>
      <c r="K860" s="31"/>
    </row>
    <row r="861" ht="384.0" customHeight="1">
      <c r="A861" s="31"/>
      <c r="B861" s="31"/>
      <c r="C861" s="31"/>
      <c r="D861" s="31"/>
      <c r="E861" s="31"/>
      <c r="F861" s="31"/>
      <c r="G861" s="31"/>
      <c r="H861" s="10"/>
      <c r="I861" s="24"/>
      <c r="J861" s="24"/>
      <c r="K861" s="31"/>
    </row>
    <row r="862" ht="384.0" customHeight="1">
      <c r="A862" s="31"/>
      <c r="B862" s="31"/>
      <c r="C862" s="31"/>
      <c r="D862" s="31"/>
      <c r="E862" s="31"/>
      <c r="F862" s="31"/>
      <c r="G862" s="31"/>
      <c r="H862" s="10"/>
      <c r="I862" s="24"/>
      <c r="J862" s="24"/>
      <c r="K862" s="31"/>
    </row>
    <row r="863" ht="384.0" customHeight="1">
      <c r="A863" s="31"/>
      <c r="B863" s="31"/>
      <c r="C863" s="31"/>
      <c r="D863" s="31"/>
      <c r="E863" s="31"/>
      <c r="F863" s="31"/>
      <c r="G863" s="31"/>
      <c r="H863" s="10"/>
      <c r="I863" s="24"/>
      <c r="J863" s="24"/>
      <c r="K863" s="31"/>
    </row>
    <row r="864" ht="384.0" customHeight="1">
      <c r="A864" s="31"/>
      <c r="B864" s="31"/>
      <c r="C864" s="31"/>
      <c r="D864" s="31"/>
      <c r="E864" s="31"/>
      <c r="F864" s="31"/>
      <c r="G864" s="31"/>
      <c r="H864" s="10"/>
      <c r="I864" s="24"/>
      <c r="J864" s="24"/>
      <c r="K864" s="31"/>
    </row>
    <row r="865" ht="384.0" customHeight="1">
      <c r="A865" s="31"/>
      <c r="B865" s="31"/>
      <c r="C865" s="31"/>
      <c r="D865" s="31"/>
      <c r="E865" s="31"/>
      <c r="F865" s="31"/>
      <c r="G865" s="31"/>
      <c r="H865" s="10"/>
      <c r="I865" s="24"/>
      <c r="J865" s="24"/>
      <c r="K865" s="31"/>
    </row>
    <row r="866" ht="384.0" customHeight="1">
      <c r="A866" s="31"/>
      <c r="B866" s="31"/>
      <c r="C866" s="31"/>
      <c r="D866" s="31"/>
      <c r="E866" s="31"/>
      <c r="F866" s="31"/>
      <c r="G866" s="31"/>
      <c r="H866" s="10"/>
      <c r="I866" s="24"/>
      <c r="J866" s="24"/>
      <c r="K866" s="31"/>
    </row>
    <row r="867" ht="384.0" customHeight="1">
      <c r="A867" s="31"/>
      <c r="B867" s="31"/>
      <c r="C867" s="31"/>
      <c r="D867" s="31"/>
      <c r="E867" s="31"/>
      <c r="F867" s="31"/>
      <c r="G867" s="31"/>
      <c r="H867" s="10"/>
      <c r="I867" s="24"/>
      <c r="J867" s="24"/>
      <c r="K867" s="31"/>
    </row>
    <row r="868" ht="384.0" customHeight="1">
      <c r="A868" s="31"/>
      <c r="B868" s="31"/>
      <c r="C868" s="31"/>
      <c r="D868" s="31"/>
      <c r="E868" s="31"/>
      <c r="F868" s="31"/>
      <c r="G868" s="31"/>
      <c r="H868" s="10"/>
      <c r="I868" s="24"/>
      <c r="J868" s="24"/>
      <c r="K868" s="31"/>
    </row>
    <row r="869" ht="384.0" customHeight="1">
      <c r="A869" s="31"/>
      <c r="B869" s="31"/>
      <c r="C869" s="31"/>
      <c r="D869" s="31"/>
      <c r="E869" s="31"/>
      <c r="F869" s="31"/>
      <c r="G869" s="31"/>
      <c r="H869" s="10"/>
      <c r="I869" s="24"/>
      <c r="J869" s="24"/>
      <c r="K869" s="31"/>
    </row>
    <row r="870" ht="384.0" customHeight="1">
      <c r="A870" s="31"/>
      <c r="B870" s="31"/>
      <c r="C870" s="31"/>
      <c r="D870" s="31"/>
      <c r="E870" s="31"/>
      <c r="F870" s="31"/>
      <c r="G870" s="31"/>
      <c r="H870" s="10"/>
      <c r="I870" s="24"/>
      <c r="J870" s="24"/>
      <c r="K870" s="31"/>
    </row>
    <row r="871" ht="384.0" customHeight="1">
      <c r="A871" s="31"/>
      <c r="B871" s="31"/>
      <c r="C871" s="31"/>
      <c r="D871" s="31"/>
      <c r="E871" s="31"/>
      <c r="F871" s="31"/>
      <c r="G871" s="31"/>
      <c r="H871" s="10"/>
      <c r="I871" s="24"/>
      <c r="J871" s="24"/>
      <c r="K871" s="31"/>
    </row>
    <row r="872" ht="384.0" customHeight="1">
      <c r="A872" s="31"/>
      <c r="B872" s="31"/>
      <c r="C872" s="31"/>
      <c r="D872" s="31"/>
      <c r="E872" s="31"/>
      <c r="F872" s="31"/>
      <c r="G872" s="31"/>
      <c r="H872" s="10"/>
      <c r="I872" s="24"/>
      <c r="J872" s="24"/>
      <c r="K872" s="31"/>
    </row>
    <row r="873" ht="384.0" customHeight="1">
      <c r="A873" s="31"/>
      <c r="B873" s="31"/>
      <c r="C873" s="31"/>
      <c r="D873" s="31"/>
      <c r="E873" s="31"/>
      <c r="F873" s="31"/>
      <c r="G873" s="31"/>
      <c r="H873" s="10"/>
      <c r="I873" s="24"/>
      <c r="J873" s="24"/>
      <c r="K873" s="31"/>
    </row>
    <row r="874" ht="384.0" customHeight="1">
      <c r="A874" s="31"/>
      <c r="B874" s="31"/>
      <c r="C874" s="31"/>
      <c r="D874" s="31"/>
      <c r="E874" s="31"/>
      <c r="F874" s="31"/>
      <c r="G874" s="31"/>
      <c r="H874" s="10"/>
      <c r="I874" s="24"/>
      <c r="J874" s="24"/>
      <c r="K874" s="31"/>
    </row>
    <row r="875" ht="384.0" customHeight="1">
      <c r="A875" s="31"/>
      <c r="B875" s="31"/>
      <c r="C875" s="31"/>
      <c r="D875" s="31"/>
      <c r="E875" s="31"/>
      <c r="F875" s="31"/>
      <c r="G875" s="31"/>
      <c r="H875" s="10"/>
      <c r="I875" s="24"/>
      <c r="J875" s="24"/>
      <c r="K875" s="31"/>
    </row>
    <row r="876" ht="384.0" customHeight="1">
      <c r="A876" s="31"/>
      <c r="B876" s="31"/>
      <c r="C876" s="31"/>
      <c r="D876" s="31"/>
      <c r="E876" s="31"/>
      <c r="F876" s="31"/>
      <c r="G876" s="31"/>
      <c r="H876" s="10"/>
      <c r="I876" s="24"/>
      <c r="J876" s="24"/>
      <c r="K876" s="31"/>
    </row>
    <row r="877" ht="384.0" customHeight="1">
      <c r="A877" s="31"/>
      <c r="B877" s="31"/>
      <c r="C877" s="31"/>
      <c r="D877" s="31"/>
      <c r="E877" s="31"/>
      <c r="F877" s="31"/>
      <c r="G877" s="31"/>
      <c r="H877" s="10"/>
      <c r="I877" s="24"/>
      <c r="J877" s="24"/>
      <c r="K877" s="31"/>
    </row>
    <row r="878" ht="384.0" customHeight="1">
      <c r="A878" s="31"/>
      <c r="B878" s="31"/>
      <c r="C878" s="31"/>
      <c r="D878" s="31"/>
      <c r="E878" s="31"/>
      <c r="F878" s="31"/>
      <c r="G878" s="31"/>
      <c r="H878" s="10"/>
      <c r="I878" s="24"/>
      <c r="J878" s="24"/>
      <c r="K878" s="31"/>
    </row>
    <row r="879" ht="384.0" customHeight="1">
      <c r="A879" s="31"/>
      <c r="B879" s="31"/>
      <c r="C879" s="31"/>
      <c r="D879" s="31"/>
      <c r="E879" s="31"/>
      <c r="F879" s="31"/>
      <c r="G879" s="31"/>
      <c r="H879" s="10"/>
      <c r="I879" s="24"/>
      <c r="J879" s="24"/>
      <c r="K879" s="31"/>
    </row>
    <row r="880" ht="384.0" customHeight="1">
      <c r="A880" s="31"/>
      <c r="B880" s="31"/>
      <c r="C880" s="31"/>
      <c r="D880" s="31"/>
      <c r="E880" s="31"/>
      <c r="F880" s="31"/>
      <c r="G880" s="31"/>
      <c r="H880" s="10"/>
      <c r="I880" s="24"/>
      <c r="J880" s="24"/>
      <c r="K880" s="31"/>
    </row>
    <row r="881" ht="384.0" customHeight="1">
      <c r="A881" s="31"/>
      <c r="B881" s="31"/>
      <c r="C881" s="31"/>
      <c r="D881" s="31"/>
      <c r="E881" s="31"/>
      <c r="F881" s="31"/>
      <c r="G881" s="31"/>
      <c r="H881" s="10"/>
      <c r="I881" s="24"/>
      <c r="J881" s="24"/>
      <c r="K881" s="31"/>
    </row>
    <row r="882" ht="384.0" customHeight="1">
      <c r="A882" s="31"/>
      <c r="B882" s="31"/>
      <c r="C882" s="31"/>
      <c r="D882" s="31"/>
      <c r="E882" s="31"/>
      <c r="F882" s="31"/>
      <c r="G882" s="31"/>
      <c r="H882" s="10"/>
      <c r="I882" s="24"/>
      <c r="J882" s="24"/>
      <c r="K882" s="31"/>
    </row>
    <row r="883" ht="384.0" customHeight="1">
      <c r="A883" s="31"/>
      <c r="B883" s="31"/>
      <c r="C883" s="31"/>
      <c r="D883" s="31"/>
      <c r="E883" s="31"/>
      <c r="F883" s="31"/>
      <c r="G883" s="31"/>
      <c r="H883" s="10"/>
      <c r="I883" s="24"/>
      <c r="J883" s="24"/>
      <c r="K883" s="31"/>
    </row>
    <row r="884" ht="384.0" customHeight="1">
      <c r="A884" s="31"/>
      <c r="B884" s="31"/>
      <c r="C884" s="31"/>
      <c r="D884" s="31"/>
      <c r="E884" s="31"/>
      <c r="F884" s="31"/>
      <c r="G884" s="31"/>
      <c r="H884" s="10"/>
      <c r="I884" s="24"/>
      <c r="J884" s="24"/>
      <c r="K884" s="31"/>
    </row>
    <row r="885" ht="384.0" customHeight="1">
      <c r="A885" s="31"/>
      <c r="B885" s="31"/>
      <c r="C885" s="31"/>
      <c r="D885" s="31"/>
      <c r="E885" s="31"/>
      <c r="F885" s="31"/>
      <c r="G885" s="31"/>
      <c r="H885" s="10"/>
      <c r="I885" s="24"/>
      <c r="J885" s="24"/>
      <c r="K885" s="31"/>
    </row>
    <row r="886" ht="384.0" customHeight="1">
      <c r="A886" s="31"/>
      <c r="B886" s="31"/>
      <c r="C886" s="31"/>
      <c r="D886" s="31"/>
      <c r="E886" s="31"/>
      <c r="F886" s="31"/>
      <c r="G886" s="31"/>
      <c r="H886" s="10"/>
      <c r="I886" s="24"/>
      <c r="J886" s="24"/>
      <c r="K886" s="31"/>
    </row>
    <row r="887" ht="384.0" customHeight="1">
      <c r="A887" s="31"/>
      <c r="B887" s="31"/>
      <c r="C887" s="31"/>
      <c r="D887" s="31"/>
      <c r="E887" s="31"/>
      <c r="F887" s="31"/>
      <c r="G887" s="31"/>
      <c r="H887" s="10"/>
      <c r="I887" s="24"/>
      <c r="J887" s="24"/>
      <c r="K887" s="31"/>
    </row>
    <row r="888" ht="384.0" customHeight="1">
      <c r="A888" s="31"/>
      <c r="B888" s="31"/>
      <c r="C888" s="31"/>
      <c r="D888" s="31"/>
      <c r="E888" s="31"/>
      <c r="F888" s="31"/>
      <c r="G888" s="31"/>
      <c r="H888" s="10"/>
      <c r="I888" s="24"/>
      <c r="J888" s="24"/>
      <c r="K888" s="31"/>
    </row>
    <row r="889" ht="384.0" customHeight="1">
      <c r="A889" s="31"/>
      <c r="B889" s="31"/>
      <c r="C889" s="31"/>
      <c r="D889" s="31"/>
      <c r="E889" s="31"/>
      <c r="F889" s="31"/>
      <c r="G889" s="31"/>
      <c r="H889" s="10"/>
      <c r="I889" s="24"/>
      <c r="J889" s="24"/>
      <c r="K889" s="31"/>
    </row>
    <row r="890" ht="384.0" customHeight="1">
      <c r="A890" s="31"/>
      <c r="B890" s="31"/>
      <c r="C890" s="31"/>
      <c r="D890" s="31"/>
      <c r="E890" s="31"/>
      <c r="F890" s="31"/>
      <c r="G890" s="31"/>
      <c r="H890" s="10"/>
      <c r="I890" s="24"/>
      <c r="J890" s="24"/>
      <c r="K890" s="31"/>
    </row>
    <row r="891" ht="384.0" customHeight="1">
      <c r="A891" s="31"/>
      <c r="B891" s="31"/>
      <c r="C891" s="31"/>
      <c r="D891" s="31"/>
      <c r="E891" s="31"/>
      <c r="F891" s="31"/>
      <c r="G891" s="31"/>
      <c r="H891" s="10"/>
      <c r="I891" s="24"/>
      <c r="J891" s="24"/>
      <c r="K891" s="31"/>
    </row>
    <row r="892" ht="384.0" customHeight="1">
      <c r="A892" s="31"/>
      <c r="B892" s="31"/>
      <c r="C892" s="31"/>
      <c r="D892" s="31"/>
      <c r="E892" s="31"/>
      <c r="F892" s="31"/>
      <c r="G892" s="31"/>
      <c r="H892" s="10"/>
      <c r="I892" s="24"/>
      <c r="J892" s="24"/>
      <c r="K892" s="31"/>
    </row>
    <row r="893" ht="384.0" customHeight="1">
      <c r="A893" s="31"/>
      <c r="B893" s="31"/>
      <c r="C893" s="31"/>
      <c r="D893" s="31"/>
      <c r="E893" s="31"/>
      <c r="F893" s="31"/>
      <c r="G893" s="31"/>
      <c r="H893" s="10"/>
      <c r="I893" s="24"/>
      <c r="J893" s="24"/>
      <c r="K893" s="31"/>
    </row>
    <row r="894" ht="384.0" customHeight="1">
      <c r="A894" s="31"/>
      <c r="B894" s="31"/>
      <c r="C894" s="31"/>
      <c r="D894" s="31"/>
      <c r="E894" s="31"/>
      <c r="F894" s="31"/>
      <c r="G894" s="31"/>
      <c r="H894" s="10"/>
      <c r="I894" s="24"/>
      <c r="J894" s="24"/>
      <c r="K894" s="31"/>
    </row>
    <row r="895" ht="384.0" customHeight="1">
      <c r="A895" s="31"/>
      <c r="B895" s="31"/>
      <c r="C895" s="31"/>
      <c r="D895" s="31"/>
      <c r="E895" s="31"/>
      <c r="F895" s="31"/>
      <c r="G895" s="31"/>
      <c r="H895" s="10"/>
      <c r="I895" s="24"/>
      <c r="J895" s="24"/>
      <c r="K895" s="31"/>
    </row>
    <row r="896" ht="384.0" customHeight="1">
      <c r="A896" s="31"/>
      <c r="B896" s="31"/>
      <c r="C896" s="31"/>
      <c r="D896" s="31"/>
      <c r="E896" s="31"/>
      <c r="F896" s="31"/>
      <c r="G896" s="31"/>
      <c r="H896" s="10"/>
      <c r="I896" s="24"/>
      <c r="J896" s="24"/>
      <c r="K896" s="31"/>
    </row>
    <row r="897" ht="384.0" customHeight="1">
      <c r="A897" s="31"/>
      <c r="B897" s="31"/>
      <c r="C897" s="31"/>
      <c r="D897" s="31"/>
      <c r="E897" s="31"/>
      <c r="F897" s="31"/>
      <c r="G897" s="31"/>
      <c r="H897" s="10"/>
      <c r="I897" s="24"/>
      <c r="J897" s="24"/>
      <c r="K897" s="31"/>
    </row>
    <row r="898" ht="384.0" customHeight="1">
      <c r="A898" s="31"/>
      <c r="B898" s="31"/>
      <c r="C898" s="31"/>
      <c r="D898" s="31"/>
      <c r="E898" s="31"/>
      <c r="F898" s="31"/>
      <c r="G898" s="31"/>
      <c r="H898" s="10"/>
      <c r="I898" s="24"/>
      <c r="J898" s="24"/>
      <c r="K898" s="31"/>
    </row>
    <row r="899" ht="384.0" customHeight="1">
      <c r="A899" s="31"/>
      <c r="B899" s="31"/>
      <c r="C899" s="31"/>
      <c r="D899" s="31"/>
      <c r="E899" s="31"/>
      <c r="F899" s="31"/>
      <c r="G899" s="31"/>
      <c r="H899" s="10"/>
      <c r="I899" s="24"/>
      <c r="J899" s="24"/>
      <c r="K899" s="31"/>
    </row>
    <row r="900" ht="384.0" customHeight="1">
      <c r="A900" s="31"/>
      <c r="B900" s="31"/>
      <c r="C900" s="31"/>
      <c r="D900" s="31"/>
      <c r="E900" s="31"/>
      <c r="F900" s="31"/>
      <c r="G900" s="31"/>
      <c r="H900" s="10"/>
      <c r="I900" s="24"/>
      <c r="J900" s="24"/>
      <c r="K900" s="31"/>
    </row>
    <row r="901" ht="384.0" customHeight="1">
      <c r="A901" s="31"/>
      <c r="B901" s="31"/>
      <c r="C901" s="31"/>
      <c r="D901" s="31"/>
      <c r="E901" s="31"/>
      <c r="F901" s="31"/>
      <c r="G901" s="31"/>
      <c r="H901" s="10"/>
      <c r="I901" s="24"/>
      <c r="J901" s="24"/>
      <c r="K901" s="31"/>
    </row>
    <row r="902" ht="384.0" customHeight="1">
      <c r="A902" s="31"/>
      <c r="B902" s="31"/>
      <c r="C902" s="31"/>
      <c r="D902" s="31"/>
      <c r="E902" s="31"/>
      <c r="F902" s="31"/>
      <c r="G902" s="31"/>
      <c r="H902" s="10"/>
      <c r="I902" s="24"/>
      <c r="J902" s="24"/>
      <c r="K902" s="31"/>
    </row>
    <row r="903" ht="384.0" customHeight="1">
      <c r="A903" s="31"/>
      <c r="B903" s="31"/>
      <c r="C903" s="31"/>
      <c r="D903" s="31"/>
      <c r="E903" s="31"/>
      <c r="F903" s="31"/>
      <c r="G903" s="31"/>
      <c r="H903" s="10"/>
      <c r="I903" s="24"/>
      <c r="J903" s="24"/>
      <c r="K903" s="31"/>
    </row>
    <row r="904" ht="384.0" customHeight="1">
      <c r="A904" s="31"/>
      <c r="B904" s="31"/>
      <c r="C904" s="31"/>
      <c r="D904" s="31"/>
      <c r="E904" s="31"/>
      <c r="F904" s="31"/>
      <c r="G904" s="31"/>
      <c r="H904" s="10"/>
      <c r="I904" s="24"/>
      <c r="J904" s="24"/>
      <c r="K904" s="31"/>
    </row>
    <row r="905" ht="384.0" customHeight="1">
      <c r="A905" s="31"/>
      <c r="B905" s="31"/>
      <c r="C905" s="31"/>
      <c r="D905" s="31"/>
      <c r="E905" s="31"/>
      <c r="F905" s="31"/>
      <c r="G905" s="31"/>
      <c r="H905" s="10"/>
      <c r="I905" s="24"/>
      <c r="J905" s="24"/>
      <c r="K905" s="31"/>
    </row>
    <row r="906" ht="384.0" customHeight="1">
      <c r="A906" s="31"/>
      <c r="B906" s="31"/>
      <c r="C906" s="31"/>
      <c r="D906" s="31"/>
      <c r="E906" s="31"/>
      <c r="F906" s="31"/>
      <c r="G906" s="31"/>
      <c r="H906" s="10"/>
      <c r="I906" s="24"/>
      <c r="J906" s="24"/>
      <c r="K906" s="31"/>
    </row>
    <row r="907" ht="384.0" customHeight="1">
      <c r="A907" s="31"/>
      <c r="B907" s="31"/>
      <c r="C907" s="31"/>
      <c r="D907" s="31"/>
      <c r="E907" s="31"/>
      <c r="F907" s="31"/>
      <c r="G907" s="31"/>
      <c r="H907" s="10"/>
      <c r="I907" s="24"/>
      <c r="J907" s="24"/>
      <c r="K907" s="31"/>
    </row>
    <row r="908" ht="384.0" customHeight="1">
      <c r="A908" s="31"/>
      <c r="B908" s="31"/>
      <c r="C908" s="31"/>
      <c r="D908" s="31"/>
      <c r="E908" s="31"/>
      <c r="F908" s="31"/>
      <c r="G908" s="31"/>
      <c r="H908" s="10"/>
      <c r="I908" s="24"/>
      <c r="J908" s="24"/>
      <c r="K908" s="31"/>
    </row>
    <row r="909" ht="384.0" customHeight="1">
      <c r="A909" s="31"/>
      <c r="B909" s="31"/>
      <c r="C909" s="31"/>
      <c r="D909" s="31"/>
      <c r="E909" s="31"/>
      <c r="F909" s="31"/>
      <c r="G909" s="31"/>
      <c r="H909" s="10"/>
      <c r="I909" s="24"/>
      <c r="J909" s="24"/>
      <c r="K909" s="31"/>
    </row>
    <row r="910" ht="384.0" customHeight="1">
      <c r="A910" s="31"/>
      <c r="B910" s="31"/>
      <c r="C910" s="31"/>
      <c r="D910" s="31"/>
      <c r="E910" s="31"/>
      <c r="F910" s="31"/>
      <c r="G910" s="31"/>
      <c r="H910" s="10"/>
      <c r="I910" s="24"/>
      <c r="J910" s="24"/>
      <c r="K910" s="31"/>
    </row>
    <row r="911" ht="384.0" customHeight="1">
      <c r="A911" s="31"/>
      <c r="B911" s="31"/>
      <c r="C911" s="31"/>
      <c r="D911" s="31"/>
      <c r="E911" s="31"/>
      <c r="F911" s="31"/>
      <c r="G911" s="31"/>
      <c r="H911" s="10"/>
      <c r="I911" s="24"/>
      <c r="J911" s="24"/>
      <c r="K911" s="31"/>
    </row>
    <row r="912" ht="384.0" customHeight="1">
      <c r="A912" s="31"/>
      <c r="B912" s="31"/>
      <c r="C912" s="31"/>
      <c r="D912" s="31"/>
      <c r="E912" s="31"/>
      <c r="F912" s="31"/>
      <c r="G912" s="31"/>
      <c r="H912" s="10"/>
      <c r="I912" s="24"/>
      <c r="J912" s="24"/>
      <c r="K912" s="31"/>
    </row>
    <row r="913" ht="384.0" customHeight="1">
      <c r="A913" s="31"/>
      <c r="B913" s="31"/>
      <c r="C913" s="31"/>
      <c r="D913" s="31"/>
      <c r="E913" s="31"/>
      <c r="F913" s="31"/>
      <c r="G913" s="31"/>
      <c r="H913" s="10"/>
      <c r="I913" s="24"/>
      <c r="J913" s="24"/>
      <c r="K913" s="31"/>
    </row>
    <row r="914" ht="384.0" customHeight="1">
      <c r="A914" s="31"/>
      <c r="B914" s="31"/>
      <c r="C914" s="31"/>
      <c r="D914" s="31"/>
      <c r="E914" s="31"/>
      <c r="F914" s="31"/>
      <c r="G914" s="31"/>
      <c r="H914" s="10"/>
      <c r="I914" s="24"/>
      <c r="J914" s="24"/>
      <c r="K914" s="31"/>
    </row>
    <row r="915" ht="384.0" customHeight="1">
      <c r="A915" s="31"/>
      <c r="B915" s="31"/>
      <c r="C915" s="31"/>
      <c r="D915" s="31"/>
      <c r="E915" s="31"/>
      <c r="F915" s="31"/>
      <c r="G915" s="31"/>
      <c r="H915" s="10"/>
      <c r="I915" s="24"/>
      <c r="J915" s="24"/>
      <c r="K915" s="31"/>
    </row>
    <row r="916" ht="384.0" customHeight="1">
      <c r="A916" s="31"/>
      <c r="B916" s="31"/>
      <c r="C916" s="31"/>
      <c r="D916" s="31"/>
      <c r="E916" s="31"/>
      <c r="F916" s="31"/>
      <c r="G916" s="31"/>
      <c r="H916" s="10"/>
      <c r="I916" s="24"/>
      <c r="J916" s="24"/>
      <c r="K916" s="31"/>
    </row>
    <row r="917" ht="384.0" customHeight="1">
      <c r="A917" s="31"/>
      <c r="B917" s="31"/>
      <c r="C917" s="31"/>
      <c r="D917" s="31"/>
      <c r="E917" s="31"/>
      <c r="F917" s="31"/>
      <c r="G917" s="31"/>
      <c r="H917" s="10"/>
      <c r="I917" s="24"/>
      <c r="J917" s="24"/>
      <c r="K917" s="31"/>
    </row>
    <row r="918" ht="384.0" customHeight="1">
      <c r="A918" s="31"/>
      <c r="B918" s="31"/>
      <c r="C918" s="31"/>
      <c r="D918" s="31"/>
      <c r="E918" s="31"/>
      <c r="F918" s="31"/>
      <c r="G918" s="31"/>
      <c r="H918" s="10"/>
      <c r="I918" s="24"/>
      <c r="J918" s="24"/>
      <c r="K918" s="31"/>
    </row>
    <row r="919" ht="384.0" customHeight="1">
      <c r="A919" s="31"/>
      <c r="B919" s="31"/>
      <c r="C919" s="31"/>
      <c r="D919" s="31"/>
      <c r="E919" s="31"/>
      <c r="F919" s="31"/>
      <c r="G919" s="31"/>
      <c r="H919" s="10"/>
      <c r="I919" s="24"/>
      <c r="J919" s="24"/>
      <c r="K919" s="31"/>
    </row>
    <row r="920" ht="384.0" customHeight="1">
      <c r="A920" s="31"/>
      <c r="B920" s="31"/>
      <c r="C920" s="31"/>
      <c r="D920" s="31"/>
      <c r="E920" s="31"/>
      <c r="F920" s="31"/>
      <c r="G920" s="31"/>
      <c r="H920" s="10"/>
      <c r="I920" s="24"/>
      <c r="J920" s="24"/>
      <c r="K920" s="31"/>
    </row>
    <row r="921" ht="384.0" customHeight="1">
      <c r="A921" s="31"/>
      <c r="B921" s="31"/>
      <c r="C921" s="31"/>
      <c r="D921" s="31"/>
      <c r="E921" s="31"/>
      <c r="F921" s="31"/>
      <c r="G921" s="31"/>
      <c r="H921" s="10"/>
      <c r="I921" s="24"/>
      <c r="J921" s="24"/>
      <c r="K921" s="31"/>
    </row>
    <row r="922" ht="384.0" customHeight="1">
      <c r="A922" s="31"/>
      <c r="B922" s="31"/>
      <c r="C922" s="31"/>
      <c r="D922" s="31"/>
      <c r="E922" s="31"/>
      <c r="F922" s="31"/>
      <c r="G922" s="31"/>
      <c r="H922" s="10"/>
      <c r="I922" s="24"/>
      <c r="J922" s="24"/>
      <c r="K922" s="31"/>
    </row>
    <row r="923" ht="384.0" customHeight="1">
      <c r="A923" s="31"/>
      <c r="B923" s="31"/>
      <c r="C923" s="31"/>
      <c r="D923" s="31"/>
      <c r="E923" s="31"/>
      <c r="F923" s="31"/>
      <c r="G923" s="31"/>
      <c r="H923" s="10"/>
      <c r="I923" s="24"/>
      <c r="J923" s="24"/>
      <c r="K923" s="31"/>
    </row>
    <row r="924" ht="384.0" customHeight="1">
      <c r="A924" s="31"/>
      <c r="B924" s="31"/>
      <c r="C924" s="31"/>
      <c r="D924" s="31"/>
      <c r="E924" s="31"/>
      <c r="F924" s="31"/>
      <c r="G924" s="31"/>
      <c r="H924" s="10"/>
      <c r="I924" s="24"/>
      <c r="J924" s="24"/>
      <c r="K924" s="31"/>
    </row>
    <row r="925" ht="384.0" customHeight="1">
      <c r="A925" s="31"/>
      <c r="B925" s="31"/>
      <c r="C925" s="31"/>
      <c r="D925" s="31"/>
      <c r="E925" s="31"/>
      <c r="F925" s="31"/>
      <c r="G925" s="31"/>
      <c r="H925" s="10"/>
      <c r="I925" s="24"/>
      <c r="J925" s="24"/>
      <c r="K925" s="31"/>
    </row>
    <row r="926" ht="384.0" customHeight="1">
      <c r="A926" s="31"/>
      <c r="B926" s="31"/>
      <c r="C926" s="31"/>
      <c r="D926" s="31"/>
      <c r="E926" s="31"/>
      <c r="F926" s="31"/>
      <c r="G926" s="31"/>
      <c r="H926" s="10"/>
      <c r="I926" s="24"/>
      <c r="J926" s="24"/>
      <c r="K926" s="31"/>
    </row>
    <row r="927" ht="384.0" customHeight="1">
      <c r="A927" s="31"/>
      <c r="B927" s="31"/>
      <c r="C927" s="31"/>
      <c r="D927" s="31"/>
      <c r="E927" s="31"/>
      <c r="F927" s="31"/>
      <c r="G927" s="31"/>
      <c r="H927" s="10"/>
      <c r="I927" s="24"/>
      <c r="J927" s="24"/>
      <c r="K927" s="31"/>
    </row>
    <row r="928" ht="384.0" customHeight="1">
      <c r="A928" s="31"/>
      <c r="B928" s="31"/>
      <c r="C928" s="31"/>
      <c r="D928" s="31"/>
      <c r="E928" s="31"/>
      <c r="F928" s="31"/>
      <c r="G928" s="31"/>
      <c r="H928" s="10"/>
      <c r="I928" s="24"/>
      <c r="J928" s="24"/>
      <c r="K928" s="31"/>
    </row>
    <row r="929" ht="384.0" customHeight="1">
      <c r="A929" s="31"/>
      <c r="B929" s="31"/>
      <c r="C929" s="31"/>
      <c r="D929" s="31"/>
      <c r="E929" s="31"/>
      <c r="F929" s="31"/>
      <c r="G929" s="31"/>
      <c r="H929" s="10"/>
      <c r="I929" s="24"/>
      <c r="J929" s="24"/>
      <c r="K929" s="31"/>
    </row>
    <row r="930" ht="384.0" customHeight="1">
      <c r="A930" s="31"/>
      <c r="B930" s="31"/>
      <c r="C930" s="31"/>
      <c r="D930" s="31"/>
      <c r="E930" s="31"/>
      <c r="F930" s="31"/>
      <c r="G930" s="31"/>
      <c r="H930" s="10"/>
      <c r="I930" s="24"/>
      <c r="J930" s="24"/>
      <c r="K930" s="31"/>
    </row>
    <row r="931" ht="384.0" customHeight="1">
      <c r="A931" s="31"/>
      <c r="B931" s="31"/>
      <c r="C931" s="31"/>
      <c r="D931" s="31"/>
      <c r="E931" s="31"/>
      <c r="F931" s="31"/>
      <c r="G931" s="31"/>
      <c r="H931" s="10"/>
      <c r="I931" s="24"/>
      <c r="J931" s="24"/>
      <c r="K931" s="31"/>
    </row>
    <row r="932" ht="384.0" customHeight="1">
      <c r="A932" s="31"/>
      <c r="B932" s="31"/>
      <c r="C932" s="31"/>
      <c r="D932" s="31"/>
      <c r="E932" s="31"/>
      <c r="F932" s="31"/>
      <c r="G932" s="31"/>
      <c r="H932" s="10"/>
      <c r="I932" s="24"/>
      <c r="J932" s="24"/>
      <c r="K932" s="31"/>
    </row>
    <row r="933" ht="384.0" customHeight="1">
      <c r="A933" s="31"/>
      <c r="B933" s="31"/>
      <c r="C933" s="31"/>
      <c r="D933" s="31"/>
      <c r="E933" s="31"/>
      <c r="F933" s="31"/>
      <c r="G933" s="31"/>
      <c r="H933" s="10"/>
      <c r="I933" s="24"/>
      <c r="J933" s="24"/>
      <c r="K933" s="31"/>
    </row>
    <row r="934" ht="384.0" customHeight="1">
      <c r="A934" s="31"/>
      <c r="B934" s="31"/>
      <c r="C934" s="31"/>
      <c r="D934" s="31"/>
      <c r="E934" s="31"/>
      <c r="F934" s="31"/>
      <c r="G934" s="31"/>
      <c r="H934" s="10"/>
      <c r="I934" s="24"/>
      <c r="J934" s="24"/>
      <c r="K934" s="31"/>
    </row>
    <row r="935" ht="384.0" customHeight="1">
      <c r="A935" s="31"/>
      <c r="B935" s="31"/>
      <c r="C935" s="31"/>
      <c r="D935" s="31"/>
      <c r="E935" s="31"/>
      <c r="F935" s="31"/>
      <c r="G935" s="31"/>
      <c r="H935" s="10"/>
      <c r="I935" s="24"/>
      <c r="J935" s="24"/>
      <c r="K935" s="31"/>
    </row>
    <row r="936" ht="384.0" customHeight="1">
      <c r="A936" s="31"/>
      <c r="B936" s="31"/>
      <c r="C936" s="31"/>
      <c r="D936" s="31"/>
      <c r="E936" s="31"/>
      <c r="F936" s="31"/>
      <c r="G936" s="31"/>
      <c r="H936" s="10"/>
      <c r="I936" s="24"/>
      <c r="J936" s="24"/>
      <c r="K936" s="31"/>
    </row>
    <row r="937" ht="384.0" customHeight="1">
      <c r="A937" s="31"/>
      <c r="B937" s="31"/>
      <c r="C937" s="31"/>
      <c r="D937" s="31"/>
      <c r="E937" s="31"/>
      <c r="F937" s="31"/>
      <c r="G937" s="31"/>
      <c r="H937" s="10"/>
      <c r="I937" s="24"/>
      <c r="J937" s="24"/>
      <c r="K937" s="31"/>
    </row>
    <row r="938" ht="384.0" customHeight="1">
      <c r="A938" s="31"/>
      <c r="B938" s="31"/>
      <c r="C938" s="31"/>
      <c r="D938" s="31"/>
      <c r="E938" s="31"/>
      <c r="F938" s="31"/>
      <c r="G938" s="31"/>
      <c r="H938" s="10"/>
      <c r="I938" s="24"/>
      <c r="J938" s="24"/>
      <c r="K938" s="31"/>
    </row>
    <row r="939" ht="384.0" customHeight="1">
      <c r="A939" s="31"/>
      <c r="B939" s="31"/>
      <c r="C939" s="31"/>
      <c r="D939" s="31"/>
      <c r="E939" s="31"/>
      <c r="F939" s="31"/>
      <c r="G939" s="31"/>
      <c r="H939" s="10"/>
      <c r="I939" s="24"/>
      <c r="J939" s="24"/>
      <c r="K939" s="31"/>
    </row>
    <row r="940" ht="384.0" customHeight="1">
      <c r="A940" s="31"/>
      <c r="B940" s="31"/>
      <c r="C940" s="31"/>
      <c r="D940" s="31"/>
      <c r="E940" s="31"/>
      <c r="F940" s="31"/>
      <c r="G940" s="31"/>
      <c r="H940" s="10"/>
      <c r="I940" s="24"/>
      <c r="J940" s="24"/>
      <c r="K940" s="31"/>
    </row>
    <row r="941" ht="384.0" customHeight="1">
      <c r="A941" s="31"/>
      <c r="B941" s="31"/>
      <c r="C941" s="31"/>
      <c r="D941" s="31"/>
      <c r="E941" s="31"/>
      <c r="F941" s="31"/>
      <c r="G941" s="31"/>
      <c r="H941" s="10"/>
      <c r="I941" s="24"/>
      <c r="J941" s="24"/>
      <c r="K941" s="31"/>
    </row>
    <row r="942" ht="384.0" customHeight="1">
      <c r="A942" s="31"/>
      <c r="B942" s="31"/>
      <c r="C942" s="31"/>
      <c r="D942" s="31"/>
      <c r="E942" s="31"/>
      <c r="F942" s="31"/>
      <c r="G942" s="31"/>
      <c r="H942" s="10"/>
      <c r="I942" s="24"/>
      <c r="J942" s="24"/>
      <c r="K942" s="31"/>
    </row>
    <row r="943" ht="384.0" customHeight="1">
      <c r="A943" s="31"/>
      <c r="B943" s="31"/>
      <c r="C943" s="31"/>
      <c r="D943" s="31"/>
      <c r="E943" s="31"/>
      <c r="F943" s="31"/>
      <c r="G943" s="31"/>
      <c r="H943" s="10"/>
      <c r="I943" s="24"/>
      <c r="J943" s="24"/>
      <c r="K943" s="31"/>
    </row>
    <row r="944" ht="384.0" customHeight="1">
      <c r="A944" s="31"/>
      <c r="B944" s="31"/>
      <c r="C944" s="31"/>
      <c r="D944" s="31"/>
      <c r="E944" s="31"/>
      <c r="F944" s="31"/>
      <c r="G944" s="31"/>
      <c r="H944" s="10"/>
      <c r="I944" s="24"/>
      <c r="J944" s="24"/>
      <c r="K944" s="31"/>
    </row>
    <row r="945" ht="384.0" customHeight="1">
      <c r="A945" s="31"/>
      <c r="B945" s="31"/>
      <c r="C945" s="31"/>
      <c r="D945" s="31"/>
      <c r="E945" s="31"/>
      <c r="F945" s="31"/>
      <c r="G945" s="31"/>
      <c r="H945" s="10"/>
      <c r="I945" s="24"/>
      <c r="J945" s="24"/>
      <c r="K945" s="31"/>
    </row>
    <row r="946" ht="384.0" customHeight="1">
      <c r="A946" s="31"/>
      <c r="B946" s="31"/>
      <c r="C946" s="31"/>
      <c r="D946" s="31"/>
      <c r="E946" s="31"/>
      <c r="F946" s="31"/>
      <c r="G946" s="31"/>
      <c r="H946" s="10"/>
      <c r="I946" s="24"/>
      <c r="J946" s="24"/>
      <c r="K946" s="31"/>
    </row>
    <row r="947" ht="384.0" customHeight="1">
      <c r="A947" s="31"/>
      <c r="B947" s="31"/>
      <c r="C947" s="31"/>
      <c r="D947" s="31"/>
      <c r="E947" s="31"/>
      <c r="F947" s="31"/>
      <c r="G947" s="31"/>
      <c r="H947" s="10"/>
      <c r="I947" s="24"/>
      <c r="J947" s="24"/>
      <c r="K947" s="31"/>
    </row>
    <row r="948" ht="384.0" customHeight="1">
      <c r="A948" s="31"/>
      <c r="B948" s="31"/>
      <c r="C948" s="31"/>
      <c r="D948" s="31"/>
      <c r="E948" s="31"/>
      <c r="F948" s="31"/>
      <c r="G948" s="31"/>
      <c r="H948" s="10"/>
      <c r="I948" s="24"/>
      <c r="J948" s="24"/>
      <c r="K948" s="31"/>
    </row>
    <row r="949" ht="384.0" customHeight="1">
      <c r="A949" s="31"/>
      <c r="B949" s="31"/>
      <c r="C949" s="31"/>
      <c r="D949" s="31"/>
      <c r="E949" s="31"/>
      <c r="F949" s="31"/>
      <c r="G949" s="31"/>
      <c r="H949" s="10"/>
      <c r="I949" s="24"/>
      <c r="J949" s="24"/>
      <c r="K949" s="31"/>
    </row>
    <row r="950" ht="384.0" customHeight="1">
      <c r="A950" s="31"/>
      <c r="B950" s="31"/>
      <c r="C950" s="31"/>
      <c r="D950" s="31"/>
      <c r="E950" s="31"/>
      <c r="F950" s="31"/>
      <c r="G950" s="31"/>
      <c r="H950" s="10"/>
      <c r="I950" s="24"/>
      <c r="J950" s="24"/>
      <c r="K950" s="31"/>
    </row>
    <row r="951" ht="384.0" customHeight="1">
      <c r="A951" s="31"/>
      <c r="B951" s="31"/>
      <c r="C951" s="31"/>
      <c r="D951" s="31"/>
      <c r="E951" s="31"/>
      <c r="F951" s="31"/>
      <c r="G951" s="31"/>
      <c r="H951" s="10"/>
      <c r="I951" s="24"/>
      <c r="J951" s="24"/>
      <c r="K951" s="31"/>
    </row>
    <row r="952" ht="384.0" customHeight="1">
      <c r="A952" s="31"/>
      <c r="B952" s="31"/>
      <c r="C952" s="31"/>
      <c r="D952" s="31"/>
      <c r="E952" s="31"/>
      <c r="F952" s="31"/>
      <c r="G952" s="31"/>
      <c r="H952" s="10"/>
      <c r="I952" s="24"/>
      <c r="J952" s="24"/>
      <c r="K952" s="31"/>
    </row>
    <row r="953" ht="384.0" customHeight="1">
      <c r="A953" s="31"/>
      <c r="B953" s="31"/>
      <c r="C953" s="31"/>
      <c r="D953" s="31"/>
      <c r="E953" s="31"/>
      <c r="F953" s="31"/>
      <c r="G953" s="31"/>
      <c r="H953" s="10"/>
      <c r="I953" s="24"/>
      <c r="J953" s="24"/>
      <c r="K953" s="31"/>
    </row>
    <row r="954" ht="384.0" customHeight="1">
      <c r="A954" s="31"/>
      <c r="B954" s="31"/>
      <c r="C954" s="31"/>
      <c r="D954" s="31"/>
      <c r="E954" s="31"/>
      <c r="F954" s="31"/>
      <c r="G954" s="31"/>
      <c r="H954" s="10"/>
      <c r="I954" s="24"/>
      <c r="J954" s="24"/>
      <c r="K954" s="31"/>
    </row>
    <row r="955" ht="384.0" customHeight="1">
      <c r="A955" s="31"/>
      <c r="B955" s="31"/>
      <c r="C955" s="31"/>
      <c r="D955" s="31"/>
      <c r="E955" s="31"/>
      <c r="F955" s="31"/>
      <c r="G955" s="31"/>
      <c r="H955" s="10"/>
      <c r="I955" s="24"/>
      <c r="J955" s="24"/>
      <c r="K955" s="31"/>
    </row>
    <row r="956" ht="384.0" customHeight="1">
      <c r="A956" s="31"/>
      <c r="B956" s="31"/>
      <c r="C956" s="31"/>
      <c r="D956" s="31"/>
      <c r="E956" s="31"/>
      <c r="F956" s="31"/>
      <c r="G956" s="31"/>
      <c r="H956" s="10"/>
      <c r="I956" s="24"/>
      <c r="J956" s="24"/>
      <c r="K956" s="31"/>
    </row>
    <row r="957" ht="384.0" customHeight="1">
      <c r="A957" s="31"/>
      <c r="B957" s="31"/>
      <c r="C957" s="31"/>
      <c r="D957" s="31"/>
      <c r="E957" s="31"/>
      <c r="F957" s="31"/>
      <c r="G957" s="31"/>
      <c r="H957" s="10"/>
      <c r="I957" s="24"/>
      <c r="J957" s="24"/>
      <c r="K957" s="31"/>
    </row>
    <row r="958" ht="384.0" customHeight="1">
      <c r="A958" s="31"/>
      <c r="B958" s="31"/>
      <c r="C958" s="31"/>
      <c r="D958" s="31"/>
      <c r="E958" s="31"/>
      <c r="F958" s="31"/>
      <c r="G958" s="31"/>
      <c r="H958" s="10"/>
      <c r="I958" s="24"/>
      <c r="J958" s="24"/>
      <c r="K958" s="31"/>
    </row>
    <row r="959" ht="384.0" customHeight="1">
      <c r="A959" s="31"/>
      <c r="B959" s="31"/>
      <c r="C959" s="31"/>
      <c r="D959" s="31"/>
      <c r="E959" s="31"/>
      <c r="F959" s="31"/>
      <c r="G959" s="31"/>
      <c r="H959" s="10"/>
      <c r="I959" s="24"/>
      <c r="J959" s="24"/>
      <c r="K959" s="31"/>
    </row>
    <row r="960" ht="384.0" customHeight="1">
      <c r="A960" s="31"/>
      <c r="B960" s="31"/>
      <c r="C960" s="31"/>
      <c r="D960" s="31"/>
      <c r="E960" s="31"/>
      <c r="F960" s="31"/>
      <c r="G960" s="31"/>
      <c r="H960" s="10"/>
      <c r="I960" s="24"/>
      <c r="J960" s="24"/>
      <c r="K960" s="31"/>
    </row>
    <row r="961" ht="384.0" customHeight="1">
      <c r="A961" s="31"/>
      <c r="B961" s="31"/>
      <c r="C961" s="31"/>
      <c r="D961" s="31"/>
      <c r="E961" s="31"/>
      <c r="F961" s="31"/>
      <c r="G961" s="31"/>
      <c r="H961" s="10"/>
      <c r="I961" s="24"/>
      <c r="J961" s="24"/>
      <c r="K961" s="31"/>
    </row>
    <row r="962" ht="384.0" customHeight="1">
      <c r="A962" s="31"/>
      <c r="B962" s="31"/>
      <c r="C962" s="31"/>
      <c r="D962" s="31"/>
      <c r="E962" s="31"/>
      <c r="F962" s="31"/>
      <c r="G962" s="31"/>
      <c r="H962" s="10"/>
      <c r="I962" s="24"/>
      <c r="J962" s="24"/>
      <c r="K962" s="31"/>
    </row>
    <row r="963" ht="384.0" customHeight="1">
      <c r="A963" s="31"/>
      <c r="B963" s="31"/>
      <c r="C963" s="31"/>
      <c r="D963" s="31"/>
      <c r="E963" s="31"/>
      <c r="F963" s="31"/>
      <c r="G963" s="31"/>
      <c r="H963" s="10"/>
      <c r="I963" s="24"/>
      <c r="J963" s="24"/>
      <c r="K963" s="31"/>
    </row>
    <row r="964" ht="384.0" customHeight="1">
      <c r="A964" s="31"/>
      <c r="B964" s="31"/>
      <c r="C964" s="31"/>
      <c r="D964" s="31"/>
      <c r="E964" s="31"/>
      <c r="F964" s="31"/>
      <c r="G964" s="31"/>
      <c r="H964" s="10"/>
      <c r="I964" s="24"/>
      <c r="J964" s="24"/>
      <c r="K964" s="31"/>
    </row>
    <row r="965" ht="384.0" customHeight="1">
      <c r="A965" s="31"/>
      <c r="B965" s="31"/>
      <c r="C965" s="31"/>
      <c r="D965" s="31"/>
      <c r="E965" s="31"/>
      <c r="F965" s="31"/>
      <c r="G965" s="31"/>
      <c r="H965" s="10"/>
      <c r="I965" s="24"/>
      <c r="J965" s="24"/>
      <c r="K965" s="31"/>
    </row>
    <row r="966" ht="384.0" customHeight="1">
      <c r="A966" s="31"/>
      <c r="B966" s="31"/>
      <c r="C966" s="31"/>
      <c r="D966" s="31"/>
      <c r="E966" s="31"/>
      <c r="F966" s="31"/>
      <c r="G966" s="31"/>
      <c r="H966" s="10"/>
      <c r="I966" s="24"/>
      <c r="J966" s="24"/>
      <c r="K966" s="31"/>
    </row>
    <row r="967" ht="384.0" customHeight="1">
      <c r="A967" s="31"/>
      <c r="B967" s="31"/>
      <c r="C967" s="31"/>
      <c r="D967" s="31"/>
      <c r="E967" s="31"/>
      <c r="F967" s="31"/>
      <c r="G967" s="31"/>
      <c r="H967" s="10"/>
      <c r="I967" s="24"/>
      <c r="J967" s="24"/>
      <c r="K967" s="31"/>
    </row>
    <row r="968" ht="384.0" customHeight="1">
      <c r="A968" s="31"/>
      <c r="B968" s="31"/>
      <c r="C968" s="31"/>
      <c r="D968" s="31"/>
      <c r="E968" s="31"/>
      <c r="F968" s="31"/>
      <c r="G968" s="31"/>
      <c r="H968" s="10"/>
      <c r="I968" s="24"/>
      <c r="J968" s="24"/>
      <c r="K968" s="31"/>
    </row>
    <row r="969" ht="384.0" customHeight="1">
      <c r="A969" s="31"/>
      <c r="B969" s="31"/>
      <c r="C969" s="31"/>
      <c r="D969" s="31"/>
      <c r="E969" s="31"/>
      <c r="F969" s="31"/>
      <c r="G969" s="31"/>
      <c r="H969" s="10"/>
      <c r="I969" s="24"/>
      <c r="J969" s="24"/>
      <c r="K969" s="31"/>
    </row>
    <row r="970" ht="384.0" customHeight="1">
      <c r="A970" s="31"/>
      <c r="B970" s="31"/>
      <c r="C970" s="31"/>
      <c r="D970" s="31"/>
      <c r="E970" s="31"/>
      <c r="F970" s="31"/>
      <c r="G970" s="31"/>
      <c r="H970" s="10"/>
      <c r="I970" s="24"/>
      <c r="J970" s="24"/>
      <c r="K970" s="31"/>
    </row>
    <row r="971" ht="384.0" customHeight="1">
      <c r="A971" s="31"/>
      <c r="B971" s="31"/>
      <c r="C971" s="31"/>
      <c r="D971" s="31"/>
      <c r="E971" s="31"/>
      <c r="F971" s="31"/>
      <c r="G971" s="31"/>
      <c r="H971" s="10"/>
      <c r="I971" s="24"/>
      <c r="J971" s="24"/>
      <c r="K971" s="31"/>
    </row>
    <row r="972" ht="384.0" customHeight="1">
      <c r="A972" s="31"/>
      <c r="B972" s="31"/>
      <c r="C972" s="31"/>
      <c r="D972" s="31"/>
      <c r="E972" s="31"/>
      <c r="F972" s="31"/>
      <c r="G972" s="31"/>
      <c r="H972" s="10"/>
      <c r="I972" s="24"/>
      <c r="J972" s="24"/>
      <c r="K972" s="31"/>
    </row>
    <row r="973" ht="384.0" customHeight="1">
      <c r="A973" s="31"/>
      <c r="B973" s="31"/>
      <c r="C973" s="31"/>
      <c r="D973" s="31"/>
      <c r="E973" s="31"/>
      <c r="F973" s="31"/>
      <c r="G973" s="31"/>
      <c r="H973" s="10"/>
      <c r="I973" s="24"/>
      <c r="J973" s="24"/>
      <c r="K973" s="31"/>
    </row>
    <row r="974" ht="384.0" customHeight="1">
      <c r="A974" s="31"/>
      <c r="B974" s="31"/>
      <c r="C974" s="31"/>
      <c r="D974" s="31"/>
      <c r="E974" s="31"/>
      <c r="F974" s="31"/>
      <c r="G974" s="31"/>
      <c r="H974" s="10"/>
      <c r="I974" s="24"/>
      <c r="J974" s="24"/>
      <c r="K974" s="31"/>
    </row>
    <row r="975" ht="384.0" customHeight="1">
      <c r="A975" s="31"/>
      <c r="B975" s="31"/>
      <c r="C975" s="31"/>
      <c r="D975" s="31"/>
      <c r="E975" s="31"/>
      <c r="F975" s="31"/>
      <c r="G975" s="31"/>
      <c r="H975" s="10"/>
      <c r="I975" s="24"/>
      <c r="J975" s="24"/>
      <c r="K975" s="31"/>
    </row>
    <row r="976" ht="384.0" customHeight="1">
      <c r="A976" s="31"/>
      <c r="B976" s="31"/>
      <c r="C976" s="31"/>
      <c r="D976" s="31"/>
      <c r="E976" s="31"/>
      <c r="F976" s="31"/>
      <c r="G976" s="31"/>
      <c r="H976" s="10"/>
      <c r="I976" s="24"/>
      <c r="J976" s="24"/>
      <c r="K976" s="31"/>
    </row>
    <row r="977" ht="384.0" customHeight="1">
      <c r="A977" s="31"/>
      <c r="B977" s="31"/>
      <c r="C977" s="31"/>
      <c r="D977" s="31"/>
      <c r="E977" s="31"/>
      <c r="F977" s="31"/>
      <c r="G977" s="31"/>
      <c r="H977" s="10"/>
      <c r="I977" s="24"/>
      <c r="J977" s="24"/>
      <c r="K977" s="31"/>
    </row>
    <row r="978" ht="384.0" customHeight="1">
      <c r="A978" s="31"/>
      <c r="B978" s="31"/>
      <c r="C978" s="31"/>
      <c r="D978" s="31"/>
      <c r="E978" s="31"/>
      <c r="F978" s="31"/>
      <c r="G978" s="31"/>
      <c r="H978" s="10"/>
      <c r="I978" s="24"/>
      <c r="J978" s="24"/>
      <c r="K978" s="31"/>
    </row>
    <row r="979" ht="384.0" customHeight="1">
      <c r="A979" s="31"/>
      <c r="B979" s="31"/>
      <c r="C979" s="31"/>
      <c r="D979" s="31"/>
      <c r="E979" s="31"/>
      <c r="F979" s="31"/>
      <c r="G979" s="31"/>
      <c r="H979" s="10"/>
      <c r="I979" s="24"/>
      <c r="J979" s="24"/>
      <c r="K979" s="31"/>
    </row>
    <row r="980" ht="384.0" customHeight="1">
      <c r="A980" s="31"/>
      <c r="B980" s="31"/>
      <c r="C980" s="31"/>
      <c r="D980" s="31"/>
      <c r="E980" s="31"/>
      <c r="F980" s="31"/>
      <c r="G980" s="31"/>
      <c r="H980" s="10"/>
      <c r="I980" s="24"/>
      <c r="J980" s="24"/>
      <c r="K980" s="31"/>
    </row>
    <row r="981" ht="384.0" customHeight="1">
      <c r="A981" s="31"/>
      <c r="B981" s="31"/>
      <c r="C981" s="31"/>
      <c r="D981" s="31"/>
      <c r="E981" s="31"/>
      <c r="F981" s="31"/>
      <c r="G981" s="31"/>
      <c r="H981" s="10"/>
      <c r="I981" s="24"/>
      <c r="J981" s="24"/>
      <c r="K981" s="31"/>
    </row>
    <row r="982" ht="384.0" customHeight="1">
      <c r="A982" s="31"/>
      <c r="B982" s="31"/>
      <c r="C982" s="31"/>
      <c r="D982" s="31"/>
      <c r="E982" s="31"/>
      <c r="F982" s="31"/>
      <c r="G982" s="31"/>
      <c r="H982" s="10"/>
      <c r="I982" s="24"/>
      <c r="J982" s="24"/>
      <c r="K982" s="31"/>
    </row>
    <row r="983" ht="384.0" customHeight="1">
      <c r="A983" s="31"/>
      <c r="B983" s="31"/>
      <c r="C983" s="31"/>
      <c r="D983" s="31"/>
      <c r="E983" s="31"/>
      <c r="F983" s="31"/>
      <c r="G983" s="31"/>
      <c r="H983" s="10"/>
      <c r="I983" s="24"/>
      <c r="J983" s="24"/>
      <c r="K983" s="31"/>
    </row>
    <row r="984" ht="384.0" customHeight="1">
      <c r="A984" s="31"/>
      <c r="B984" s="31"/>
      <c r="C984" s="31"/>
      <c r="D984" s="31"/>
      <c r="E984" s="31"/>
      <c r="F984" s="31"/>
      <c r="G984" s="31"/>
      <c r="H984" s="10"/>
      <c r="I984" s="24"/>
      <c r="J984" s="24"/>
      <c r="K984" s="31"/>
    </row>
    <row r="985" ht="384.0" customHeight="1">
      <c r="A985" s="31"/>
      <c r="B985" s="31"/>
      <c r="C985" s="31"/>
      <c r="D985" s="31"/>
      <c r="E985" s="31"/>
      <c r="F985" s="31"/>
      <c r="G985" s="31"/>
      <c r="H985" s="10"/>
      <c r="I985" s="24"/>
      <c r="J985" s="24"/>
      <c r="K985" s="31"/>
    </row>
    <row r="986" ht="384.0" customHeight="1">
      <c r="A986" s="31"/>
      <c r="B986" s="31"/>
      <c r="C986" s="31"/>
      <c r="D986" s="31"/>
      <c r="E986" s="31"/>
      <c r="F986" s="31"/>
      <c r="G986" s="31"/>
      <c r="H986" s="10"/>
      <c r="I986" s="24"/>
      <c r="J986" s="24"/>
      <c r="K986" s="31"/>
    </row>
    <row r="987" ht="384.0" customHeight="1">
      <c r="A987" s="31"/>
      <c r="B987" s="31"/>
      <c r="C987" s="31"/>
      <c r="D987" s="31"/>
      <c r="E987" s="31"/>
      <c r="F987" s="31"/>
      <c r="G987" s="31"/>
      <c r="H987" s="10"/>
      <c r="I987" s="24"/>
      <c r="J987" s="24"/>
      <c r="K987" s="31"/>
    </row>
    <row r="988" ht="384.0" customHeight="1">
      <c r="A988" s="31"/>
      <c r="B988" s="31"/>
      <c r="C988" s="31"/>
      <c r="D988" s="31"/>
      <c r="E988" s="31"/>
      <c r="F988" s="31"/>
      <c r="G988" s="31"/>
      <c r="H988" s="10"/>
      <c r="I988" s="24"/>
      <c r="J988" s="24"/>
      <c r="K988" s="31"/>
    </row>
    <row r="989" ht="384.0" customHeight="1">
      <c r="A989" s="31"/>
      <c r="B989" s="31"/>
      <c r="C989" s="31"/>
      <c r="D989" s="31"/>
      <c r="E989" s="31"/>
      <c r="F989" s="31"/>
      <c r="G989" s="31"/>
      <c r="H989" s="10"/>
      <c r="I989" s="24"/>
      <c r="J989" s="24"/>
      <c r="K989" s="31"/>
    </row>
    <row r="990" ht="384.0" customHeight="1">
      <c r="A990" s="31"/>
      <c r="B990" s="31"/>
      <c r="C990" s="31"/>
      <c r="D990" s="31"/>
      <c r="E990" s="31"/>
      <c r="F990" s="31"/>
      <c r="G990" s="31"/>
      <c r="H990" s="10"/>
      <c r="I990" s="24"/>
      <c r="J990" s="24"/>
      <c r="K990" s="31"/>
    </row>
    <row r="991" ht="384.0" customHeight="1">
      <c r="A991" s="31"/>
      <c r="B991" s="31"/>
      <c r="C991" s="31"/>
      <c r="D991" s="31"/>
      <c r="E991" s="31"/>
      <c r="F991" s="31"/>
      <c r="G991" s="31"/>
      <c r="H991" s="10"/>
      <c r="I991" s="24"/>
      <c r="J991" s="24"/>
      <c r="K991" s="31"/>
    </row>
    <row r="992" ht="384.0" customHeight="1">
      <c r="A992" s="31"/>
      <c r="B992" s="31"/>
      <c r="C992" s="31"/>
      <c r="D992" s="31"/>
      <c r="E992" s="31"/>
      <c r="F992" s="31"/>
      <c r="G992" s="31"/>
      <c r="H992" s="10"/>
      <c r="I992" s="24"/>
      <c r="J992" s="24"/>
      <c r="K992" s="31"/>
    </row>
    <row r="993" ht="384.0" customHeight="1">
      <c r="A993" s="31"/>
      <c r="B993" s="31"/>
      <c r="C993" s="31"/>
      <c r="D993" s="31"/>
      <c r="E993" s="31"/>
      <c r="F993" s="31"/>
      <c r="G993" s="31"/>
      <c r="H993" s="10"/>
      <c r="I993" s="24"/>
      <c r="J993" s="24"/>
      <c r="K993" s="31"/>
    </row>
    <row r="994" ht="384.0" customHeight="1">
      <c r="A994" s="31"/>
      <c r="B994" s="31"/>
      <c r="C994" s="31"/>
      <c r="D994" s="31"/>
      <c r="E994" s="31"/>
      <c r="F994" s="31"/>
      <c r="G994" s="31"/>
      <c r="H994" s="10"/>
      <c r="I994" s="24"/>
      <c r="J994" s="24"/>
      <c r="K994" s="31"/>
    </row>
    <row r="995" ht="384.0" customHeight="1">
      <c r="A995" s="31"/>
      <c r="B995" s="31"/>
      <c r="C995" s="31"/>
      <c r="D995" s="31"/>
      <c r="E995" s="31"/>
      <c r="F995" s="31"/>
      <c r="G995" s="31"/>
      <c r="H995" s="10"/>
      <c r="I995" s="24"/>
      <c r="J995" s="24"/>
      <c r="K995" s="31"/>
    </row>
    <row r="996" ht="384.0" customHeight="1">
      <c r="A996" s="31"/>
      <c r="B996" s="31"/>
      <c r="C996" s="31"/>
      <c r="D996" s="31"/>
      <c r="E996" s="31"/>
      <c r="F996" s="31"/>
      <c r="G996" s="31"/>
      <c r="H996" s="10"/>
      <c r="I996" s="24"/>
      <c r="J996" s="24"/>
      <c r="K996" s="31"/>
    </row>
    <row r="997" ht="384.0" customHeight="1">
      <c r="A997" s="31"/>
      <c r="B997" s="31"/>
      <c r="C997" s="31"/>
      <c r="D997" s="31"/>
      <c r="E997" s="31"/>
      <c r="F997" s="31"/>
      <c r="G997" s="31"/>
      <c r="H997" s="10"/>
      <c r="I997" s="24"/>
      <c r="J997" s="24"/>
      <c r="K997" s="31"/>
    </row>
    <row r="998" ht="384.0" customHeight="1">
      <c r="A998" s="31"/>
      <c r="B998" s="31"/>
      <c r="C998" s="31"/>
      <c r="D998" s="31"/>
      <c r="E998" s="31"/>
      <c r="F998" s="31"/>
      <c r="G998" s="31"/>
      <c r="H998" s="10"/>
      <c r="I998" s="24"/>
      <c r="J998" s="24"/>
      <c r="K998" s="31"/>
    </row>
    <row r="999" ht="384.0" customHeight="1">
      <c r="A999" s="31"/>
      <c r="B999" s="31"/>
      <c r="C999" s="31"/>
      <c r="D999" s="31"/>
      <c r="E999" s="31"/>
      <c r="F999" s="31"/>
      <c r="G999" s="31"/>
      <c r="H999" s="10"/>
      <c r="I999" s="24"/>
      <c r="J999" s="24"/>
      <c r="K999" s="31"/>
    </row>
    <row r="1000" ht="384.0" customHeight="1">
      <c r="A1000" s="31"/>
      <c r="B1000" s="31"/>
      <c r="C1000" s="31"/>
      <c r="D1000" s="31"/>
      <c r="E1000" s="31"/>
      <c r="F1000" s="31"/>
      <c r="G1000" s="31"/>
      <c r="H1000" s="10"/>
      <c r="I1000" s="24"/>
      <c r="J1000" s="24"/>
      <c r="K1000" s="31"/>
    </row>
    <row r="1001" ht="384.0" customHeight="1">
      <c r="A1001" s="31"/>
      <c r="B1001" s="31"/>
      <c r="C1001" s="31"/>
      <c r="D1001" s="31"/>
      <c r="E1001" s="31"/>
      <c r="F1001" s="31"/>
      <c r="G1001" s="31"/>
      <c r="H1001" s="10"/>
      <c r="I1001" s="24"/>
      <c r="J1001" s="24"/>
      <c r="K1001" s="31"/>
    </row>
  </sheetData>
  <hyperlinks>
    <hyperlink r:id="rId1" ref="I2"/>
    <hyperlink r:id="rId2" ref="J2"/>
    <hyperlink r:id="rId3" location="sthash.ckyEbrub.dpuf" ref="H3"/>
    <hyperlink r:id="rId4" ref="I3"/>
    <hyperlink r:id="rId5" ref="J3"/>
    <hyperlink r:id="rId6" ref="I4"/>
    <hyperlink r:id="rId7" ref="J4"/>
    <hyperlink r:id="rId8" ref="I5"/>
    <hyperlink r:id="rId9" ref="J5"/>
    <hyperlink r:id="rId10" ref="I6"/>
    <hyperlink r:id="rId11" ref="J6"/>
    <hyperlink r:id="rId12" ref="I7"/>
    <hyperlink r:id="rId13" ref="J7"/>
    <hyperlink r:id="rId14" ref="I8"/>
    <hyperlink r:id="rId15" ref="J8"/>
    <hyperlink r:id="rId16" location="buy" ref="I9"/>
    <hyperlink r:id="rId17" ref="J9"/>
    <hyperlink r:id="rId18" ref="I10"/>
    <hyperlink r:id="rId19" ref="J10"/>
    <hyperlink r:id="rId20" ref="I11"/>
    <hyperlink r:id="rId21" ref="J11"/>
    <hyperlink r:id="rId22" ref="I12"/>
    <hyperlink r:id="rId23" location="manual" ref="J12"/>
    <hyperlink r:id="rId24" ref="I13"/>
    <hyperlink r:id="rId25" ref="I14"/>
    <hyperlink r:id="rId26" ref="J14"/>
    <hyperlink r:id="rId27" ref="I15"/>
    <hyperlink r:id="rId28" ref="J15"/>
    <hyperlink r:id="rId29" ref="I16"/>
    <hyperlink r:id="rId30" ref="I17"/>
    <hyperlink r:id="rId31" location="none" ref="I18"/>
    <hyperlink r:id="rId32" ref="I19"/>
    <hyperlink r:id="rId33" ref="J19"/>
    <hyperlink r:id="rId34" ref="I20"/>
    <hyperlink r:id="rId35" ref="J20"/>
    <hyperlink r:id="rId36" ref="I21"/>
    <hyperlink r:id="rId37" ref="J21"/>
    <hyperlink r:id="rId38" ref="I22"/>
    <hyperlink r:id="rId39" ref="J22"/>
    <hyperlink r:id="rId40" ref="I23"/>
    <hyperlink r:id="rId41" ref="J23"/>
    <hyperlink r:id="rId42" ref="I24"/>
    <hyperlink r:id="rId43" ref="J24"/>
    <hyperlink r:id="rId44" ref="I25"/>
    <hyperlink r:id="rId45" ref="J25"/>
    <hyperlink r:id="rId46" ref="I26"/>
    <hyperlink r:id="rId47" ref="J26"/>
    <hyperlink r:id="rId48" ref="I27"/>
    <hyperlink r:id="rId49" ref="J27"/>
    <hyperlink r:id="rId50" ref="I28"/>
    <hyperlink r:id="rId51" ref="J28"/>
    <hyperlink r:id="rId52" ref="I29"/>
    <hyperlink r:id="rId53" ref="J29"/>
    <hyperlink r:id="rId54" ref="I30"/>
    <hyperlink r:id="rId55" ref="I31"/>
    <hyperlink r:id="rId56" location="support" ref="J31"/>
    <hyperlink r:id="rId57" ref="I32"/>
    <hyperlink r:id="rId58" ref="J32"/>
    <hyperlink r:id="rId59" ref="I33"/>
    <hyperlink r:id="rId60" ref="J33"/>
    <hyperlink r:id="rId61" ref="I34"/>
    <hyperlink r:id="rId62" ref="J34"/>
    <hyperlink r:id="rId63" ref="I35"/>
    <hyperlink r:id="rId64" ref="J35"/>
    <hyperlink r:id="rId65" ref="I36"/>
    <hyperlink r:id="rId66" ref="J36"/>
    <hyperlink r:id="rId67" ref="I37"/>
    <hyperlink r:id="rId68" ref="J37"/>
    <hyperlink r:id="rId69" ref="I38"/>
    <hyperlink r:id="rId70" ref="J38"/>
    <hyperlink r:id="rId71" ref="I39"/>
    <hyperlink r:id="rId72" ref="J39"/>
    <hyperlink r:id="rId73" location="product-tabs" ref="I40"/>
    <hyperlink r:id="rId74" ref="J40"/>
    <hyperlink r:id="rId75" ref="I41"/>
    <hyperlink r:id="rId76" ref="J41"/>
    <hyperlink r:id="rId77" ref="I42"/>
    <hyperlink r:id="rId78" ref="J42"/>
    <hyperlink r:id="rId79" ref="I43"/>
    <hyperlink r:id="rId80" ref="J43"/>
    <hyperlink r:id="rId81" ref="I44"/>
    <hyperlink r:id="rId82" ref="J44"/>
    <hyperlink r:id="rId83" ref="I45"/>
    <hyperlink r:id="rId84" ref="I46"/>
    <hyperlink r:id="rId85" ref="I47"/>
    <hyperlink r:id="rId86" ref="J47"/>
    <hyperlink r:id="rId87" ref="I48"/>
    <hyperlink r:id="rId88" ref="J48"/>
    <hyperlink r:id="rId89" ref="I49"/>
    <hyperlink r:id="rId90" ref="I50"/>
    <hyperlink r:id="rId91" ref="I51"/>
    <hyperlink r:id="rId92" ref="I52"/>
    <hyperlink r:id="rId93" ref="J52"/>
    <hyperlink r:id="rId94" ref="I53"/>
    <hyperlink r:id="rId95" ref="I54"/>
    <hyperlink r:id="rId96" ref="I55"/>
    <hyperlink r:id="rId97" ref="I56"/>
    <hyperlink r:id="rId98" ref="I57"/>
    <hyperlink r:id="rId99" ref="I58"/>
    <hyperlink r:id="rId100" ref="I59"/>
    <hyperlink r:id="rId101" ref="I60"/>
    <hyperlink r:id="rId102" ref="I61"/>
    <hyperlink r:id="rId103" ref="I62"/>
    <hyperlink r:id="rId104" ref="I63"/>
    <hyperlink r:id="rId105" ref="I64"/>
    <hyperlink r:id="rId106" ref="I65"/>
    <hyperlink r:id="rId107" location="description" ref="J65"/>
    <hyperlink r:id="rId108" ref="I66"/>
    <hyperlink r:id="rId109" ref="J66"/>
    <hyperlink r:id="rId110" ref="I67"/>
    <hyperlink r:id="rId111" ref="J67"/>
    <hyperlink r:id="rId112" ref="I68"/>
    <hyperlink r:id="rId113" ref="I69"/>
    <hyperlink r:id="rId114" ref="I70"/>
    <hyperlink r:id="rId115" ref="I71"/>
  </hyperlinks>
  <drawing r:id="rId11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89"/>
    <col customWidth="1" min="2" max="2" width="25.44"/>
    <col customWidth="1" min="3" max="3" width="39.44"/>
    <col customWidth="1" min="8" max="8" width="38.44"/>
    <col customWidth="1" min="9" max="9" width="28.78"/>
    <col customWidth="1" min="10" max="10" width="22.11"/>
    <col customWidth="1" min="11" max="11" width="26.33"/>
  </cols>
  <sheetData>
    <row r="1">
      <c r="A1" s="1" t="s">
        <v>0</v>
      </c>
      <c r="B1" s="2" t="s">
        <v>1</v>
      </c>
      <c r="C1" s="3" t="s">
        <v>2</v>
      </c>
      <c r="D1" s="2" t="s">
        <v>3</v>
      </c>
      <c r="E1" s="2" t="s">
        <v>4</v>
      </c>
      <c r="F1" s="2" t="s">
        <v>5</v>
      </c>
      <c r="G1" s="2" t="s">
        <v>402</v>
      </c>
      <c r="H1" s="2" t="s">
        <v>7</v>
      </c>
      <c r="I1" s="2" t="s">
        <v>8</v>
      </c>
      <c r="J1" s="2" t="s">
        <v>403</v>
      </c>
      <c r="K1" s="2" t="s">
        <v>10</v>
      </c>
      <c r="L1" s="46"/>
      <c r="M1" s="46"/>
      <c r="N1" s="46"/>
      <c r="O1" s="46"/>
      <c r="P1" s="46"/>
      <c r="Q1" s="46"/>
      <c r="R1" s="46"/>
      <c r="S1" s="46"/>
      <c r="T1" s="46"/>
      <c r="U1" s="46"/>
      <c r="V1" s="46"/>
      <c r="W1" s="46"/>
      <c r="X1" s="46"/>
    </row>
    <row r="2" ht="367.5" customHeight="1">
      <c r="A2" s="30">
        <f t="shared" ref="A2:A37" si="1">row()-1</f>
        <v>1</v>
      </c>
      <c r="B2" s="10" t="s">
        <v>404</v>
      </c>
      <c r="C2" s="11"/>
      <c r="D2" s="10" t="s">
        <v>333</v>
      </c>
      <c r="E2" s="10"/>
      <c r="F2" s="10" t="s">
        <v>405</v>
      </c>
      <c r="G2" s="10"/>
      <c r="H2" s="10" t="s">
        <v>406</v>
      </c>
      <c r="I2" s="47" t="s">
        <v>407</v>
      </c>
      <c r="J2" s="48"/>
    </row>
    <row r="3" ht="367.5" customHeight="1">
      <c r="A3" s="30">
        <f t="shared" si="1"/>
        <v>2</v>
      </c>
      <c r="B3" s="10" t="s">
        <v>408</v>
      </c>
      <c r="C3" s="11"/>
      <c r="D3" s="10" t="s">
        <v>409</v>
      </c>
      <c r="E3" s="10" t="s">
        <v>410</v>
      </c>
      <c r="F3" s="10"/>
      <c r="G3" s="10"/>
      <c r="H3" s="10"/>
      <c r="I3" s="47" t="s">
        <v>411</v>
      </c>
      <c r="J3" s="48"/>
    </row>
    <row r="4" ht="367.5" customHeight="1">
      <c r="A4" s="30">
        <f t="shared" si="1"/>
        <v>3</v>
      </c>
      <c r="B4" s="10" t="s">
        <v>412</v>
      </c>
      <c r="C4" s="11"/>
      <c r="D4" s="10" t="s">
        <v>409</v>
      </c>
      <c r="E4" s="10"/>
      <c r="F4" s="10"/>
      <c r="G4" s="10"/>
      <c r="H4" s="10"/>
      <c r="I4" s="47" t="s">
        <v>413</v>
      </c>
      <c r="J4" s="48"/>
    </row>
    <row r="5" ht="367.5" customHeight="1">
      <c r="A5" s="30">
        <f t="shared" si="1"/>
        <v>4</v>
      </c>
      <c r="B5" s="10" t="s">
        <v>414</v>
      </c>
      <c r="C5" s="11"/>
      <c r="D5" s="10" t="s">
        <v>409</v>
      </c>
      <c r="E5" s="10" t="s">
        <v>415</v>
      </c>
      <c r="F5" s="10"/>
      <c r="G5" s="10"/>
      <c r="H5" s="10"/>
      <c r="I5" s="47" t="s">
        <v>416</v>
      </c>
      <c r="J5" s="48"/>
    </row>
    <row r="6" ht="367.5" customHeight="1">
      <c r="A6" s="30">
        <f t="shared" si="1"/>
        <v>5</v>
      </c>
      <c r="B6" s="10" t="s">
        <v>417</v>
      </c>
      <c r="C6" s="11"/>
      <c r="D6" s="10" t="s">
        <v>409</v>
      </c>
      <c r="E6" s="10" t="s">
        <v>418</v>
      </c>
      <c r="F6" s="10" t="s">
        <v>419</v>
      </c>
      <c r="G6" s="10"/>
      <c r="H6" s="10" t="s">
        <v>420</v>
      </c>
      <c r="I6" s="47" t="s">
        <v>421</v>
      </c>
      <c r="J6" s="47" t="s">
        <v>422</v>
      </c>
    </row>
    <row r="7" ht="367.5" customHeight="1">
      <c r="A7" s="30">
        <f t="shared" si="1"/>
        <v>6</v>
      </c>
      <c r="B7" s="10" t="s">
        <v>423</v>
      </c>
      <c r="C7" s="11"/>
      <c r="D7" s="10" t="s">
        <v>409</v>
      </c>
      <c r="E7" s="10" t="s">
        <v>418</v>
      </c>
      <c r="F7" s="10" t="s">
        <v>424</v>
      </c>
      <c r="G7" s="10"/>
      <c r="H7" s="10" t="s">
        <v>420</v>
      </c>
      <c r="I7" s="47" t="s">
        <v>425</v>
      </c>
      <c r="J7" s="47" t="s">
        <v>422</v>
      </c>
    </row>
    <row r="8" ht="367.5" customHeight="1">
      <c r="A8" s="30">
        <f t="shared" si="1"/>
        <v>7</v>
      </c>
      <c r="B8" s="10" t="s">
        <v>426</v>
      </c>
      <c r="C8" s="11"/>
      <c r="D8" s="10" t="s">
        <v>409</v>
      </c>
      <c r="E8" s="10" t="s">
        <v>418</v>
      </c>
      <c r="F8" s="10" t="s">
        <v>427</v>
      </c>
      <c r="G8" s="10"/>
      <c r="H8" s="10" t="s">
        <v>428</v>
      </c>
      <c r="I8" s="47" t="s">
        <v>429</v>
      </c>
      <c r="J8" s="47" t="s">
        <v>422</v>
      </c>
    </row>
    <row r="9" ht="367.5" customHeight="1">
      <c r="A9" s="30">
        <f t="shared" si="1"/>
        <v>8</v>
      </c>
      <c r="B9" s="10" t="s">
        <v>430</v>
      </c>
      <c r="C9" s="11"/>
      <c r="D9" s="10" t="s">
        <v>409</v>
      </c>
      <c r="E9" s="10"/>
      <c r="F9" s="10" t="s">
        <v>431</v>
      </c>
      <c r="G9" s="10"/>
      <c r="H9" s="10"/>
      <c r="I9" s="47" t="s">
        <v>432</v>
      </c>
      <c r="J9" s="48"/>
    </row>
    <row r="10" ht="367.5" customHeight="1">
      <c r="A10" s="30">
        <f t="shared" si="1"/>
        <v>9</v>
      </c>
      <c r="B10" s="10" t="s">
        <v>433</v>
      </c>
      <c r="C10" s="11"/>
      <c r="D10" s="10" t="s">
        <v>434</v>
      </c>
      <c r="E10" s="10" t="s">
        <v>435</v>
      </c>
      <c r="F10" s="10" t="s">
        <v>436</v>
      </c>
      <c r="G10" s="10"/>
      <c r="H10" s="10" t="s">
        <v>437</v>
      </c>
      <c r="I10" s="47" t="s">
        <v>438</v>
      </c>
      <c r="J10" s="47" t="s">
        <v>439</v>
      </c>
    </row>
    <row r="11" ht="367.5" customHeight="1">
      <c r="A11" s="30">
        <f t="shared" si="1"/>
        <v>10</v>
      </c>
      <c r="B11" s="10" t="s">
        <v>440</v>
      </c>
      <c r="C11" s="11"/>
      <c r="D11" s="10" t="s">
        <v>409</v>
      </c>
      <c r="E11" s="10"/>
      <c r="F11" s="10" t="s">
        <v>441</v>
      </c>
      <c r="G11" s="10"/>
      <c r="H11" s="10"/>
      <c r="I11" s="47" t="s">
        <v>442</v>
      </c>
      <c r="J11" s="48"/>
    </row>
    <row r="12" ht="367.5" customHeight="1">
      <c r="A12" s="30">
        <f t="shared" si="1"/>
        <v>11</v>
      </c>
      <c r="B12" s="10" t="s">
        <v>443</v>
      </c>
      <c r="C12" s="11"/>
      <c r="D12" s="10" t="s">
        <v>324</v>
      </c>
      <c r="E12" s="10" t="s">
        <v>444</v>
      </c>
      <c r="F12" s="10" t="s">
        <v>445</v>
      </c>
      <c r="G12" s="10"/>
      <c r="H12" s="10" t="s">
        <v>446</v>
      </c>
      <c r="I12" s="47" t="s">
        <v>447</v>
      </c>
      <c r="J12" s="48"/>
    </row>
    <row r="13" ht="367.5" customHeight="1">
      <c r="A13" s="30">
        <f t="shared" si="1"/>
        <v>12</v>
      </c>
      <c r="B13" s="10" t="s">
        <v>448</v>
      </c>
      <c r="C13" s="11"/>
      <c r="D13" s="10" t="s">
        <v>324</v>
      </c>
      <c r="E13" s="10"/>
      <c r="F13" s="10"/>
      <c r="G13" s="10"/>
      <c r="H13" s="10"/>
      <c r="I13" s="47" t="s">
        <v>449</v>
      </c>
      <c r="J13" s="48"/>
    </row>
    <row r="14" ht="367.5" customHeight="1">
      <c r="A14" s="30">
        <f t="shared" si="1"/>
        <v>13</v>
      </c>
      <c r="B14" s="10" t="s">
        <v>450</v>
      </c>
      <c r="C14" s="11"/>
      <c r="D14" s="10" t="s">
        <v>409</v>
      </c>
      <c r="E14" s="10" t="s">
        <v>451</v>
      </c>
      <c r="F14" s="10"/>
      <c r="G14" s="10"/>
      <c r="H14" s="10"/>
      <c r="I14" s="47" t="s">
        <v>452</v>
      </c>
      <c r="J14" s="48"/>
    </row>
    <row r="15" ht="367.5" customHeight="1">
      <c r="A15" s="30">
        <f t="shared" si="1"/>
        <v>14</v>
      </c>
      <c r="B15" s="10" t="s">
        <v>453</v>
      </c>
      <c r="C15" s="11"/>
      <c r="D15" s="10" t="s">
        <v>333</v>
      </c>
      <c r="E15" s="10" t="s">
        <v>454</v>
      </c>
      <c r="F15" s="10"/>
      <c r="G15" s="10"/>
      <c r="H15" s="10"/>
      <c r="I15" s="47" t="s">
        <v>455</v>
      </c>
      <c r="J15" s="48"/>
    </row>
    <row r="16" ht="367.5" customHeight="1">
      <c r="A16" s="30">
        <f t="shared" si="1"/>
        <v>15</v>
      </c>
      <c r="B16" s="10" t="s">
        <v>456</v>
      </c>
      <c r="C16" s="11"/>
      <c r="D16" s="10" t="s">
        <v>409</v>
      </c>
      <c r="E16" s="10"/>
      <c r="F16" s="10"/>
      <c r="G16" s="10"/>
      <c r="H16" s="10"/>
      <c r="I16" s="47" t="s">
        <v>457</v>
      </c>
      <c r="J16" s="48"/>
    </row>
    <row r="17" ht="367.5" customHeight="1">
      <c r="A17" s="30">
        <f t="shared" si="1"/>
        <v>16</v>
      </c>
      <c r="B17" s="10" t="s">
        <v>458</v>
      </c>
      <c r="C17" s="11"/>
      <c r="D17" s="10" t="s">
        <v>434</v>
      </c>
      <c r="E17" s="10" t="s">
        <v>459</v>
      </c>
      <c r="F17" s="10"/>
      <c r="G17" s="10"/>
      <c r="H17" s="10"/>
      <c r="I17" s="47" t="s">
        <v>460</v>
      </c>
      <c r="J17" s="47" t="s">
        <v>439</v>
      </c>
    </row>
    <row r="18" ht="367.5" customHeight="1">
      <c r="A18" s="30">
        <f t="shared" si="1"/>
        <v>17</v>
      </c>
      <c r="B18" s="10" t="s">
        <v>461</v>
      </c>
      <c r="C18" s="11"/>
      <c r="D18" s="10" t="s">
        <v>333</v>
      </c>
      <c r="E18" s="10" t="s">
        <v>351</v>
      </c>
      <c r="F18" s="10"/>
      <c r="G18" s="10"/>
      <c r="H18" s="10" t="s">
        <v>462</v>
      </c>
      <c r="I18" s="47" t="s">
        <v>463</v>
      </c>
      <c r="J18" s="48"/>
    </row>
    <row r="19" ht="367.5" customHeight="1">
      <c r="A19" s="30">
        <f t="shared" si="1"/>
        <v>18</v>
      </c>
      <c r="B19" s="10" t="s">
        <v>464</v>
      </c>
      <c r="C19" s="11"/>
      <c r="D19" s="10" t="s">
        <v>333</v>
      </c>
      <c r="E19" s="10" t="s">
        <v>351</v>
      </c>
      <c r="F19" s="10"/>
      <c r="G19" s="10"/>
      <c r="H19" s="10" t="s">
        <v>465</v>
      </c>
      <c r="I19" s="47" t="s">
        <v>466</v>
      </c>
      <c r="J19" s="48"/>
    </row>
    <row r="20" ht="367.5" customHeight="1">
      <c r="A20" s="30">
        <f t="shared" si="1"/>
        <v>19</v>
      </c>
      <c r="B20" s="10" t="s">
        <v>467</v>
      </c>
      <c r="C20" s="11"/>
      <c r="D20" s="10" t="s">
        <v>333</v>
      </c>
      <c r="E20" s="10" t="s">
        <v>351</v>
      </c>
      <c r="F20" s="10" t="s">
        <v>468</v>
      </c>
      <c r="G20" s="10"/>
      <c r="H20" s="49" t="s">
        <v>469</v>
      </c>
      <c r="I20" s="47" t="s">
        <v>470</v>
      </c>
      <c r="J20" s="48"/>
    </row>
    <row r="21" ht="367.5" customHeight="1">
      <c r="A21" s="30">
        <f t="shared" si="1"/>
        <v>20</v>
      </c>
      <c r="B21" s="10" t="s">
        <v>471</v>
      </c>
      <c r="C21" s="11"/>
      <c r="D21" s="10" t="s">
        <v>409</v>
      </c>
      <c r="E21" s="10" t="s">
        <v>472</v>
      </c>
      <c r="F21" s="10"/>
      <c r="G21" s="10"/>
      <c r="H21" s="10"/>
      <c r="I21" s="47" t="s">
        <v>473</v>
      </c>
      <c r="J21" s="48"/>
    </row>
    <row r="22" ht="367.5" customHeight="1">
      <c r="A22" s="30">
        <f t="shared" si="1"/>
        <v>21</v>
      </c>
      <c r="B22" s="10" t="s">
        <v>474</v>
      </c>
      <c r="C22" s="11"/>
      <c r="D22" s="10" t="s">
        <v>409</v>
      </c>
      <c r="E22" s="10"/>
      <c r="F22" s="10" t="s">
        <v>475</v>
      </c>
      <c r="G22" s="10"/>
      <c r="H22" s="10"/>
      <c r="I22" s="47" t="s">
        <v>476</v>
      </c>
      <c r="J22" s="48"/>
    </row>
    <row r="23" ht="367.5" customHeight="1">
      <c r="A23" s="30">
        <f t="shared" si="1"/>
        <v>22</v>
      </c>
      <c r="B23" s="10" t="s">
        <v>477</v>
      </c>
      <c r="C23" s="11"/>
      <c r="D23" s="10" t="s">
        <v>333</v>
      </c>
      <c r="E23" s="10" t="s">
        <v>478</v>
      </c>
      <c r="F23" s="10"/>
      <c r="G23" s="10"/>
      <c r="H23" s="10" t="s">
        <v>479</v>
      </c>
      <c r="I23" s="47" t="s">
        <v>480</v>
      </c>
      <c r="J23" s="48"/>
    </row>
    <row r="24" ht="367.5" customHeight="1">
      <c r="A24" s="30">
        <f t="shared" si="1"/>
        <v>23</v>
      </c>
      <c r="B24" s="10" t="s">
        <v>481</v>
      </c>
      <c r="C24" s="11"/>
      <c r="D24" s="10" t="s">
        <v>324</v>
      </c>
      <c r="E24" s="10"/>
      <c r="F24" s="10"/>
      <c r="G24" s="10"/>
      <c r="H24" s="10"/>
      <c r="I24" s="47" t="s">
        <v>482</v>
      </c>
      <c r="J24" s="48"/>
    </row>
    <row r="25" ht="367.5" customHeight="1">
      <c r="A25" s="30">
        <f t="shared" si="1"/>
        <v>24</v>
      </c>
      <c r="B25" s="10" t="s">
        <v>483</v>
      </c>
      <c r="C25" s="11"/>
      <c r="D25" s="10" t="s">
        <v>324</v>
      </c>
      <c r="E25" s="10"/>
      <c r="F25" s="10"/>
      <c r="G25" s="10"/>
      <c r="H25" s="10"/>
      <c r="I25" s="47" t="s">
        <v>484</v>
      </c>
      <c r="J25" s="48"/>
    </row>
    <row r="26" ht="367.5" customHeight="1">
      <c r="A26" s="30">
        <f t="shared" si="1"/>
        <v>25</v>
      </c>
      <c r="B26" s="10" t="s">
        <v>485</v>
      </c>
      <c r="C26" s="11"/>
      <c r="D26" s="10" t="s">
        <v>333</v>
      </c>
      <c r="E26" s="10" t="s">
        <v>486</v>
      </c>
      <c r="F26" s="10"/>
      <c r="G26" s="10"/>
      <c r="H26" s="10" t="s">
        <v>479</v>
      </c>
      <c r="I26" s="47" t="s">
        <v>487</v>
      </c>
      <c r="J26" s="48"/>
    </row>
    <row r="27" ht="367.5" customHeight="1">
      <c r="A27" s="30">
        <f t="shared" si="1"/>
        <v>26</v>
      </c>
      <c r="B27" s="10" t="s">
        <v>488</v>
      </c>
      <c r="C27" s="11"/>
      <c r="D27" s="10" t="s">
        <v>333</v>
      </c>
      <c r="E27" s="10" t="s">
        <v>396</v>
      </c>
      <c r="F27" s="10"/>
      <c r="G27" s="10"/>
      <c r="H27" s="10" t="s">
        <v>489</v>
      </c>
      <c r="I27" s="47" t="s">
        <v>490</v>
      </c>
      <c r="J27" s="48"/>
    </row>
    <row r="28" ht="367.5" customHeight="1">
      <c r="A28" s="30">
        <f t="shared" si="1"/>
        <v>27</v>
      </c>
      <c r="B28" s="10" t="s">
        <v>491</v>
      </c>
      <c r="C28" s="11"/>
      <c r="D28" s="10" t="s">
        <v>333</v>
      </c>
      <c r="E28" s="10" t="s">
        <v>351</v>
      </c>
      <c r="F28" s="10"/>
      <c r="G28" s="10"/>
      <c r="H28" s="10" t="s">
        <v>492</v>
      </c>
      <c r="I28" s="47" t="s">
        <v>493</v>
      </c>
      <c r="J28" s="48"/>
    </row>
    <row r="29" ht="367.5" customHeight="1">
      <c r="A29" s="30">
        <f t="shared" si="1"/>
        <v>28</v>
      </c>
      <c r="B29" s="10" t="s">
        <v>494</v>
      </c>
      <c r="C29" s="11"/>
      <c r="D29" s="10" t="s">
        <v>333</v>
      </c>
      <c r="E29" s="10" t="s">
        <v>351</v>
      </c>
      <c r="F29" s="10"/>
      <c r="G29" s="10"/>
      <c r="H29" s="10" t="s">
        <v>495</v>
      </c>
      <c r="I29" s="47" t="s">
        <v>496</v>
      </c>
      <c r="J29" s="48"/>
    </row>
    <row r="30" ht="367.5" customHeight="1">
      <c r="A30" s="30">
        <f t="shared" si="1"/>
        <v>29</v>
      </c>
      <c r="B30" s="10" t="s">
        <v>497</v>
      </c>
      <c r="C30" s="11"/>
      <c r="D30" s="10" t="s">
        <v>333</v>
      </c>
      <c r="E30" s="10" t="s">
        <v>498</v>
      </c>
      <c r="F30" s="10"/>
      <c r="G30" s="10"/>
      <c r="H30" s="10" t="s">
        <v>499</v>
      </c>
      <c r="I30" s="47" t="s">
        <v>500</v>
      </c>
      <c r="J30" s="48"/>
    </row>
    <row r="31" ht="367.5" customHeight="1">
      <c r="A31" s="30">
        <f t="shared" si="1"/>
        <v>30</v>
      </c>
      <c r="B31" s="10" t="s">
        <v>501</v>
      </c>
      <c r="C31" s="11"/>
      <c r="D31" s="10" t="s">
        <v>434</v>
      </c>
      <c r="E31" s="10" t="s">
        <v>502</v>
      </c>
      <c r="F31" s="10">
        <v>18650.0</v>
      </c>
      <c r="G31" s="10"/>
      <c r="H31" s="10" t="s">
        <v>503</v>
      </c>
      <c r="I31" s="47" t="s">
        <v>504</v>
      </c>
      <c r="J31" s="48"/>
    </row>
    <row r="32" ht="367.5" customHeight="1">
      <c r="A32" s="30">
        <f t="shared" si="1"/>
        <v>31</v>
      </c>
      <c r="B32" s="10" t="s">
        <v>505</v>
      </c>
      <c r="C32" s="11"/>
      <c r="D32" s="10" t="s">
        <v>324</v>
      </c>
      <c r="E32" s="10" t="s">
        <v>506</v>
      </c>
      <c r="F32" s="10">
        <v>65686.0</v>
      </c>
      <c r="G32" s="10"/>
      <c r="H32" s="10" t="s">
        <v>507</v>
      </c>
      <c r="I32" s="47" t="s">
        <v>508</v>
      </c>
      <c r="J32" s="47" t="s">
        <v>509</v>
      </c>
    </row>
    <row r="33" ht="367.5" customHeight="1">
      <c r="A33" s="30">
        <f t="shared" si="1"/>
        <v>32</v>
      </c>
      <c r="B33" s="10" t="s">
        <v>510</v>
      </c>
      <c r="C33" s="11" t="str">
        <f>image("https://attachments.cheqroomcdn.com/app/groups/nyushima/449e0518-4552-11ee-98c8-0a58a9feac02.jpg")</f>
        <v/>
      </c>
      <c r="D33" s="10" t="s">
        <v>333</v>
      </c>
      <c r="E33" s="10" t="s">
        <v>511</v>
      </c>
      <c r="F33" s="10"/>
      <c r="G33" s="10"/>
      <c r="H33" s="10" t="s">
        <v>512</v>
      </c>
      <c r="I33" s="47" t="s">
        <v>513</v>
      </c>
      <c r="J33" s="48"/>
    </row>
    <row r="34" ht="367.5" customHeight="1">
      <c r="A34" s="30">
        <f t="shared" si="1"/>
        <v>33</v>
      </c>
      <c r="B34" s="10" t="s">
        <v>514</v>
      </c>
      <c r="C34" s="11" t="str">
        <f>image("https://attachments.cheqroomcdn.com/app/groups/nyushima/112dc1b8-f62a-11ed-b15b-0a58a9feac02.jpg")</f>
        <v/>
      </c>
      <c r="D34" s="10" t="s">
        <v>409</v>
      </c>
      <c r="E34" s="10"/>
      <c r="F34" s="10"/>
      <c r="G34" s="10"/>
      <c r="H34" s="10" t="s">
        <v>515</v>
      </c>
      <c r="I34" s="47" t="s">
        <v>516</v>
      </c>
      <c r="J34" s="47" t="s">
        <v>517</v>
      </c>
    </row>
    <row r="35" ht="367.5" customHeight="1">
      <c r="A35" s="9">
        <f t="shared" si="1"/>
        <v>34</v>
      </c>
      <c r="B35" s="18" t="s">
        <v>518</v>
      </c>
      <c r="C35" s="22"/>
      <c r="D35" s="23" t="s">
        <v>434</v>
      </c>
      <c r="E35" s="23" t="s">
        <v>22</v>
      </c>
      <c r="F35" s="23" t="s">
        <v>519</v>
      </c>
      <c r="G35" s="23"/>
      <c r="H35" s="10" t="s">
        <v>520</v>
      </c>
      <c r="I35" s="47" t="s">
        <v>521</v>
      </c>
      <c r="J35" s="47" t="s">
        <v>522</v>
      </c>
      <c r="K35" s="50" t="s">
        <v>523</v>
      </c>
    </row>
    <row r="36" ht="367.5" customHeight="1">
      <c r="A36" s="9">
        <f t="shared" si="1"/>
        <v>35</v>
      </c>
      <c r="B36" s="18" t="s">
        <v>524</v>
      </c>
      <c r="C36" s="11"/>
      <c r="D36" s="10" t="s">
        <v>434</v>
      </c>
      <c r="E36" s="10" t="s">
        <v>525</v>
      </c>
      <c r="F36" s="10" t="s">
        <v>526</v>
      </c>
      <c r="G36" s="10"/>
      <c r="H36" s="10" t="s">
        <v>527</v>
      </c>
      <c r="I36" s="48" t="s">
        <v>528</v>
      </c>
      <c r="J36" s="48"/>
      <c r="K36" s="13" t="s">
        <v>523</v>
      </c>
    </row>
    <row r="37" ht="367.5" customHeight="1">
      <c r="A37" s="9">
        <f t="shared" si="1"/>
        <v>36</v>
      </c>
      <c r="B37" s="18" t="s">
        <v>529</v>
      </c>
      <c r="C37" s="11" t="str">
        <f>IMAGE("https://attachments.cheqroomcdn.com/app/groups/nyushima/04f9695c-cfb3-11ee-9005-0a58a9feac02.jpg")</f>
        <v/>
      </c>
      <c r="D37" s="10" t="s">
        <v>409</v>
      </c>
      <c r="E37" s="10" t="s">
        <v>22</v>
      </c>
      <c r="F37" s="21" t="s">
        <v>530</v>
      </c>
      <c r="G37" s="51"/>
      <c r="H37" s="52" t="s">
        <v>531</v>
      </c>
      <c r="I37" s="47" t="s">
        <v>532</v>
      </c>
      <c r="J37" s="47" t="s">
        <v>533</v>
      </c>
      <c r="K37" s="13" t="s">
        <v>534</v>
      </c>
    </row>
    <row r="38" ht="367.5" customHeight="1">
      <c r="I38" s="48"/>
      <c r="J38" s="48"/>
    </row>
    <row r="39" ht="367.5" customHeight="1">
      <c r="I39" s="48"/>
      <c r="J39" s="48"/>
    </row>
    <row r="40" ht="367.5" customHeight="1">
      <c r="I40" s="48"/>
      <c r="J40" s="48"/>
    </row>
    <row r="41" ht="367.5" customHeight="1">
      <c r="I41" s="48"/>
      <c r="J41" s="48"/>
    </row>
    <row r="42" ht="367.5" customHeight="1">
      <c r="I42" s="48"/>
      <c r="J42" s="48"/>
    </row>
    <row r="43" ht="367.5" customHeight="1">
      <c r="I43" s="48"/>
      <c r="J43" s="48"/>
    </row>
    <row r="44" ht="367.5" customHeight="1">
      <c r="I44" s="48"/>
      <c r="J44" s="48"/>
    </row>
    <row r="45" ht="367.5" customHeight="1">
      <c r="I45" s="48"/>
      <c r="J45" s="48"/>
    </row>
    <row r="46" ht="367.5" customHeight="1">
      <c r="I46" s="48"/>
      <c r="J46" s="48"/>
    </row>
    <row r="47" ht="367.5" customHeight="1">
      <c r="I47" s="48"/>
      <c r="J47" s="48"/>
    </row>
    <row r="48" ht="367.5" customHeight="1">
      <c r="I48" s="48"/>
      <c r="J48" s="48"/>
    </row>
    <row r="49" ht="367.5" customHeight="1">
      <c r="I49" s="48"/>
      <c r="J49" s="48"/>
    </row>
    <row r="50" ht="367.5" customHeight="1">
      <c r="I50" s="48"/>
      <c r="J50" s="48"/>
    </row>
    <row r="51" ht="367.5" customHeight="1">
      <c r="I51" s="48"/>
      <c r="J51" s="48"/>
    </row>
    <row r="52" ht="367.5" customHeight="1">
      <c r="I52" s="48"/>
      <c r="J52" s="48"/>
    </row>
    <row r="53" ht="367.5" customHeight="1">
      <c r="I53" s="48"/>
      <c r="J53" s="48"/>
    </row>
    <row r="54" ht="367.5" customHeight="1">
      <c r="I54" s="48"/>
      <c r="J54" s="48"/>
    </row>
    <row r="55" ht="367.5" customHeight="1">
      <c r="I55" s="48"/>
      <c r="J55" s="48"/>
    </row>
    <row r="56" ht="367.5" customHeight="1">
      <c r="I56" s="48"/>
      <c r="J56" s="48"/>
    </row>
    <row r="57" ht="367.5" customHeight="1">
      <c r="I57" s="48"/>
      <c r="J57" s="48"/>
    </row>
    <row r="58" ht="367.5" customHeight="1">
      <c r="I58" s="48"/>
      <c r="J58" s="48"/>
    </row>
    <row r="59" ht="367.5" customHeight="1">
      <c r="I59" s="48"/>
      <c r="J59" s="48"/>
    </row>
    <row r="60" ht="367.5" customHeight="1">
      <c r="I60" s="48"/>
      <c r="J60" s="48"/>
    </row>
    <row r="61" ht="367.5" customHeight="1">
      <c r="I61" s="48"/>
      <c r="J61" s="48"/>
    </row>
    <row r="62" ht="367.5" customHeight="1">
      <c r="I62" s="48"/>
      <c r="J62" s="48"/>
    </row>
    <row r="63" ht="367.5" customHeight="1">
      <c r="I63" s="48"/>
      <c r="J63" s="48"/>
    </row>
    <row r="64" ht="367.5" customHeight="1">
      <c r="I64" s="48"/>
      <c r="J64" s="48"/>
    </row>
    <row r="65" ht="367.5" customHeight="1">
      <c r="I65" s="48"/>
      <c r="J65" s="48"/>
    </row>
    <row r="66" ht="367.5" customHeight="1">
      <c r="I66" s="48"/>
      <c r="J66" s="48"/>
    </row>
    <row r="67" ht="367.5" customHeight="1">
      <c r="I67" s="48"/>
      <c r="J67" s="48"/>
    </row>
    <row r="68" ht="367.5" customHeight="1">
      <c r="I68" s="48"/>
      <c r="J68" s="48"/>
    </row>
    <row r="69" ht="367.5" customHeight="1">
      <c r="I69" s="48"/>
      <c r="J69" s="48"/>
    </row>
    <row r="70" ht="367.5" customHeight="1">
      <c r="I70" s="48"/>
      <c r="J70" s="48"/>
    </row>
    <row r="71" ht="367.5" customHeight="1">
      <c r="I71" s="48"/>
      <c r="J71" s="48"/>
    </row>
    <row r="72" ht="367.5" customHeight="1">
      <c r="I72" s="48"/>
      <c r="J72" s="48"/>
    </row>
    <row r="73" ht="367.5" customHeight="1">
      <c r="I73" s="48"/>
      <c r="J73" s="48"/>
    </row>
    <row r="74" ht="367.5" customHeight="1">
      <c r="I74" s="48"/>
      <c r="J74" s="48"/>
    </row>
    <row r="75" ht="367.5" customHeight="1">
      <c r="I75" s="48"/>
      <c r="J75" s="48"/>
    </row>
    <row r="76" ht="367.5" customHeight="1">
      <c r="I76" s="48"/>
      <c r="J76" s="48"/>
    </row>
    <row r="77" ht="367.5" customHeight="1">
      <c r="I77" s="48"/>
      <c r="J77" s="48"/>
    </row>
    <row r="78" ht="367.5" customHeight="1">
      <c r="I78" s="48"/>
      <c r="J78" s="48"/>
    </row>
    <row r="79" ht="367.5" customHeight="1">
      <c r="I79" s="48"/>
      <c r="J79" s="48"/>
    </row>
    <row r="80" ht="367.5" customHeight="1">
      <c r="I80" s="48"/>
      <c r="J80" s="48"/>
    </row>
    <row r="81" ht="367.5" customHeight="1">
      <c r="I81" s="48"/>
      <c r="J81" s="48"/>
    </row>
    <row r="82" ht="367.5" customHeight="1">
      <c r="I82" s="48"/>
      <c r="J82" s="48"/>
    </row>
    <row r="83" ht="367.5" customHeight="1">
      <c r="I83" s="48"/>
      <c r="J83" s="48"/>
    </row>
    <row r="84" ht="367.5" customHeight="1">
      <c r="I84" s="48"/>
      <c r="J84" s="48"/>
    </row>
    <row r="85" ht="367.5" customHeight="1">
      <c r="I85" s="48"/>
      <c r="J85" s="48"/>
    </row>
    <row r="86" ht="367.5" customHeight="1">
      <c r="I86" s="48"/>
      <c r="J86" s="48"/>
    </row>
    <row r="87" ht="367.5" customHeight="1">
      <c r="I87" s="48"/>
      <c r="J87" s="48"/>
    </row>
    <row r="88" ht="367.5" customHeight="1">
      <c r="I88" s="48"/>
      <c r="J88" s="48"/>
    </row>
    <row r="89" ht="367.5" customHeight="1">
      <c r="I89" s="48"/>
      <c r="J89" s="48"/>
    </row>
    <row r="90" ht="367.5" customHeight="1">
      <c r="I90" s="48"/>
      <c r="J90" s="48"/>
    </row>
    <row r="91" ht="367.5" customHeight="1">
      <c r="I91" s="48"/>
      <c r="J91" s="48"/>
    </row>
    <row r="92" ht="367.5" customHeight="1">
      <c r="I92" s="48"/>
      <c r="J92" s="48"/>
    </row>
    <row r="93" ht="367.5" customHeight="1">
      <c r="I93" s="48"/>
      <c r="J93" s="48"/>
    </row>
    <row r="94" ht="367.5" customHeight="1">
      <c r="I94" s="48"/>
      <c r="J94" s="48"/>
    </row>
    <row r="95" ht="367.5" customHeight="1">
      <c r="I95" s="48"/>
      <c r="J95" s="48"/>
    </row>
    <row r="96" ht="367.5" customHeight="1">
      <c r="I96" s="48"/>
      <c r="J96" s="48"/>
    </row>
    <row r="97" ht="367.5" customHeight="1">
      <c r="I97" s="48"/>
      <c r="J97" s="48"/>
    </row>
    <row r="98" ht="367.5" customHeight="1">
      <c r="I98" s="48"/>
      <c r="J98" s="48"/>
    </row>
    <row r="99" ht="367.5" customHeight="1">
      <c r="I99" s="48"/>
      <c r="J99" s="48"/>
    </row>
    <row r="100" ht="367.5" customHeight="1">
      <c r="I100" s="48"/>
      <c r="J100" s="48"/>
    </row>
    <row r="101" ht="367.5" customHeight="1">
      <c r="I101" s="48"/>
      <c r="J101" s="48"/>
    </row>
    <row r="102" ht="367.5" customHeight="1">
      <c r="I102" s="48"/>
      <c r="J102" s="48"/>
    </row>
    <row r="103" ht="367.5" customHeight="1">
      <c r="I103" s="48"/>
      <c r="J103" s="48"/>
    </row>
    <row r="104" ht="367.5" customHeight="1">
      <c r="I104" s="48"/>
      <c r="J104" s="48"/>
    </row>
    <row r="105" ht="367.5" customHeight="1">
      <c r="I105" s="48"/>
      <c r="J105" s="48"/>
    </row>
    <row r="106" ht="367.5" customHeight="1">
      <c r="I106" s="48"/>
      <c r="J106" s="48"/>
    </row>
    <row r="107" ht="367.5" customHeight="1">
      <c r="I107" s="48"/>
      <c r="J107" s="48"/>
    </row>
    <row r="108" ht="367.5" customHeight="1">
      <c r="I108" s="48"/>
      <c r="J108" s="48"/>
    </row>
    <row r="109" ht="367.5" customHeight="1">
      <c r="I109" s="48"/>
      <c r="J109" s="48"/>
    </row>
    <row r="110" ht="367.5" customHeight="1">
      <c r="I110" s="48"/>
      <c r="J110" s="48"/>
    </row>
    <row r="111" ht="367.5" customHeight="1">
      <c r="I111" s="48"/>
      <c r="J111" s="48"/>
    </row>
    <row r="112" ht="367.5" customHeight="1">
      <c r="I112" s="48"/>
      <c r="J112" s="48"/>
    </row>
    <row r="113" ht="367.5" customHeight="1">
      <c r="I113" s="48"/>
      <c r="J113" s="48"/>
    </row>
    <row r="114" ht="367.5" customHeight="1">
      <c r="I114" s="48"/>
      <c r="J114" s="48"/>
    </row>
    <row r="115" ht="367.5" customHeight="1">
      <c r="I115" s="48"/>
      <c r="J115" s="48"/>
    </row>
    <row r="116" ht="367.5" customHeight="1">
      <c r="I116" s="48"/>
      <c r="J116" s="48"/>
    </row>
    <row r="117" ht="367.5" customHeight="1">
      <c r="I117" s="48"/>
      <c r="J117" s="48"/>
    </row>
    <row r="118" ht="367.5" customHeight="1">
      <c r="I118" s="48"/>
      <c r="J118" s="48"/>
    </row>
    <row r="119" ht="367.5" customHeight="1">
      <c r="I119" s="48"/>
      <c r="J119" s="48"/>
    </row>
    <row r="120" ht="367.5" customHeight="1">
      <c r="I120" s="48"/>
      <c r="J120" s="48"/>
    </row>
    <row r="121" ht="367.5" customHeight="1">
      <c r="I121" s="48"/>
      <c r="J121" s="48"/>
    </row>
    <row r="122" ht="367.5" customHeight="1">
      <c r="I122" s="48"/>
      <c r="J122" s="48"/>
    </row>
    <row r="123" ht="367.5" customHeight="1">
      <c r="I123" s="48"/>
      <c r="J123" s="48"/>
    </row>
    <row r="124" ht="367.5" customHeight="1">
      <c r="I124" s="48"/>
      <c r="J124" s="48"/>
    </row>
    <row r="125" ht="367.5" customHeight="1">
      <c r="I125" s="48"/>
      <c r="J125" s="48"/>
    </row>
    <row r="126" ht="367.5" customHeight="1">
      <c r="I126" s="48"/>
      <c r="J126" s="48"/>
    </row>
    <row r="127" ht="367.5" customHeight="1">
      <c r="I127" s="48"/>
      <c r="J127" s="48"/>
    </row>
    <row r="128" ht="367.5" customHeight="1">
      <c r="I128" s="48"/>
      <c r="J128" s="48"/>
    </row>
    <row r="129" ht="367.5" customHeight="1">
      <c r="I129" s="48"/>
      <c r="J129" s="48"/>
    </row>
    <row r="130" ht="367.5" customHeight="1">
      <c r="I130" s="48"/>
      <c r="J130" s="48"/>
    </row>
    <row r="131" ht="367.5" customHeight="1">
      <c r="I131" s="48"/>
      <c r="J131" s="48"/>
    </row>
    <row r="132" ht="367.5" customHeight="1">
      <c r="I132" s="48"/>
      <c r="J132" s="48"/>
    </row>
    <row r="133" ht="367.5" customHeight="1">
      <c r="I133" s="48"/>
      <c r="J133" s="48"/>
    </row>
    <row r="134" ht="367.5" customHeight="1">
      <c r="I134" s="48"/>
      <c r="J134" s="48"/>
    </row>
    <row r="135" ht="367.5" customHeight="1">
      <c r="I135" s="48"/>
      <c r="J135" s="48"/>
    </row>
    <row r="136" ht="367.5" customHeight="1">
      <c r="I136" s="48"/>
      <c r="J136" s="48"/>
    </row>
    <row r="137" ht="367.5" customHeight="1">
      <c r="I137" s="48"/>
      <c r="J137" s="48"/>
    </row>
    <row r="138" ht="367.5" customHeight="1">
      <c r="I138" s="48"/>
      <c r="J138" s="48"/>
    </row>
    <row r="139" ht="367.5" customHeight="1">
      <c r="I139" s="48"/>
      <c r="J139" s="48"/>
    </row>
    <row r="140" ht="367.5" customHeight="1">
      <c r="I140" s="48"/>
      <c r="J140" s="48"/>
    </row>
    <row r="141" ht="367.5" customHeight="1">
      <c r="I141" s="48"/>
      <c r="J141" s="48"/>
    </row>
    <row r="142" ht="367.5" customHeight="1">
      <c r="I142" s="48"/>
      <c r="J142" s="48"/>
    </row>
    <row r="143" ht="367.5" customHeight="1">
      <c r="I143" s="48"/>
      <c r="J143" s="48"/>
    </row>
    <row r="144" ht="367.5" customHeight="1">
      <c r="I144" s="48"/>
      <c r="J144" s="48"/>
    </row>
    <row r="145" ht="367.5" customHeight="1">
      <c r="I145" s="48"/>
      <c r="J145" s="48"/>
    </row>
    <row r="146" ht="367.5" customHeight="1">
      <c r="I146" s="48"/>
      <c r="J146" s="48"/>
    </row>
    <row r="147" ht="367.5" customHeight="1">
      <c r="I147" s="48"/>
      <c r="J147" s="48"/>
    </row>
    <row r="148" ht="367.5" customHeight="1">
      <c r="I148" s="48"/>
      <c r="J148" s="48"/>
    </row>
    <row r="149" ht="367.5" customHeight="1">
      <c r="I149" s="48"/>
      <c r="J149" s="48"/>
    </row>
    <row r="150" ht="367.5" customHeight="1">
      <c r="I150" s="48"/>
      <c r="J150" s="48"/>
    </row>
    <row r="151" ht="367.5" customHeight="1">
      <c r="I151" s="48"/>
      <c r="J151" s="48"/>
    </row>
    <row r="152" ht="367.5" customHeight="1">
      <c r="I152" s="48"/>
      <c r="J152" s="48"/>
    </row>
    <row r="153" ht="367.5" customHeight="1">
      <c r="I153" s="48"/>
      <c r="J153" s="48"/>
    </row>
    <row r="154" ht="367.5" customHeight="1">
      <c r="I154" s="48"/>
      <c r="J154" s="48"/>
    </row>
    <row r="155" ht="367.5" customHeight="1">
      <c r="I155" s="48"/>
      <c r="J155" s="48"/>
    </row>
    <row r="156" ht="367.5" customHeight="1">
      <c r="I156" s="48"/>
      <c r="J156" s="48"/>
    </row>
    <row r="157" ht="367.5" customHeight="1">
      <c r="I157" s="48"/>
      <c r="J157" s="48"/>
    </row>
    <row r="158" ht="367.5" customHeight="1">
      <c r="I158" s="48"/>
      <c r="J158" s="48"/>
    </row>
    <row r="159" ht="367.5" customHeight="1">
      <c r="I159" s="48"/>
      <c r="J159" s="48"/>
    </row>
    <row r="160" ht="367.5" customHeight="1">
      <c r="I160" s="48"/>
      <c r="J160" s="48"/>
    </row>
    <row r="161" ht="367.5" customHeight="1">
      <c r="I161" s="48"/>
      <c r="J161" s="48"/>
    </row>
    <row r="162" ht="367.5" customHeight="1">
      <c r="I162" s="48"/>
      <c r="J162" s="48"/>
    </row>
    <row r="163" ht="367.5" customHeight="1">
      <c r="I163" s="48"/>
      <c r="J163" s="48"/>
    </row>
    <row r="164" ht="367.5" customHeight="1">
      <c r="I164" s="48"/>
      <c r="J164" s="48"/>
    </row>
    <row r="165" ht="367.5" customHeight="1">
      <c r="I165" s="48"/>
      <c r="J165" s="48"/>
    </row>
    <row r="166" ht="367.5" customHeight="1">
      <c r="I166" s="48"/>
      <c r="J166" s="48"/>
    </row>
    <row r="167" ht="367.5" customHeight="1">
      <c r="I167" s="48"/>
      <c r="J167" s="48"/>
    </row>
    <row r="168" ht="367.5" customHeight="1">
      <c r="I168" s="48"/>
      <c r="J168" s="48"/>
    </row>
    <row r="169" ht="367.5" customHeight="1">
      <c r="I169" s="48"/>
      <c r="J169" s="48"/>
    </row>
    <row r="170" ht="367.5" customHeight="1">
      <c r="I170" s="48"/>
      <c r="J170" s="48"/>
    </row>
    <row r="171" ht="367.5" customHeight="1">
      <c r="I171" s="48"/>
      <c r="J171" s="48"/>
    </row>
    <row r="172" ht="367.5" customHeight="1">
      <c r="I172" s="48"/>
      <c r="J172" s="48"/>
    </row>
    <row r="173" ht="367.5" customHeight="1">
      <c r="I173" s="48"/>
      <c r="J173" s="48"/>
    </row>
    <row r="174" ht="367.5" customHeight="1">
      <c r="I174" s="48"/>
      <c r="J174" s="48"/>
    </row>
    <row r="175" ht="367.5" customHeight="1">
      <c r="I175" s="48"/>
      <c r="J175" s="48"/>
    </row>
    <row r="176" ht="367.5" customHeight="1">
      <c r="I176" s="48"/>
      <c r="J176" s="48"/>
    </row>
    <row r="177" ht="367.5" customHeight="1">
      <c r="I177" s="48"/>
      <c r="J177" s="48"/>
    </row>
    <row r="178" ht="367.5" customHeight="1">
      <c r="I178" s="48"/>
      <c r="J178" s="48"/>
    </row>
    <row r="179" ht="367.5" customHeight="1">
      <c r="I179" s="48"/>
      <c r="J179" s="48"/>
    </row>
    <row r="180" ht="367.5" customHeight="1">
      <c r="I180" s="48"/>
      <c r="J180" s="48"/>
    </row>
    <row r="181" ht="367.5" customHeight="1">
      <c r="I181" s="48"/>
      <c r="J181" s="48"/>
    </row>
    <row r="182" ht="367.5" customHeight="1">
      <c r="I182" s="48"/>
      <c r="J182" s="48"/>
    </row>
    <row r="183" ht="367.5" customHeight="1">
      <c r="I183" s="48"/>
      <c r="J183" s="48"/>
    </row>
    <row r="184" ht="367.5" customHeight="1">
      <c r="I184" s="48"/>
      <c r="J184" s="48"/>
    </row>
    <row r="185" ht="367.5" customHeight="1">
      <c r="I185" s="48"/>
      <c r="J185" s="48"/>
    </row>
    <row r="186" ht="367.5" customHeight="1">
      <c r="I186" s="48"/>
      <c r="J186" s="48"/>
    </row>
    <row r="187" ht="367.5" customHeight="1">
      <c r="I187" s="48"/>
      <c r="J187" s="48"/>
    </row>
    <row r="188" ht="367.5" customHeight="1">
      <c r="I188" s="48"/>
      <c r="J188" s="48"/>
    </row>
    <row r="189" ht="367.5" customHeight="1">
      <c r="I189" s="48"/>
      <c r="J189" s="48"/>
    </row>
    <row r="190" ht="367.5" customHeight="1">
      <c r="I190" s="48"/>
      <c r="J190" s="48"/>
    </row>
    <row r="191" ht="367.5" customHeight="1">
      <c r="I191" s="48"/>
      <c r="J191" s="48"/>
    </row>
    <row r="192" ht="367.5" customHeight="1">
      <c r="I192" s="48"/>
      <c r="J192" s="48"/>
    </row>
    <row r="193" ht="367.5" customHeight="1">
      <c r="I193" s="48"/>
      <c r="J193" s="48"/>
    </row>
    <row r="194" ht="367.5" customHeight="1">
      <c r="I194" s="48"/>
      <c r="J194" s="48"/>
    </row>
    <row r="195" ht="367.5" customHeight="1">
      <c r="I195" s="48"/>
      <c r="J195" s="48"/>
    </row>
    <row r="196" ht="367.5" customHeight="1">
      <c r="I196" s="48"/>
      <c r="J196" s="48"/>
    </row>
    <row r="197" ht="367.5" customHeight="1">
      <c r="I197" s="48"/>
      <c r="J197" s="48"/>
    </row>
    <row r="198" ht="367.5" customHeight="1">
      <c r="I198" s="48"/>
      <c r="J198" s="48"/>
    </row>
    <row r="199" ht="367.5" customHeight="1">
      <c r="I199" s="48"/>
      <c r="J199" s="48"/>
    </row>
    <row r="200" ht="367.5" customHeight="1">
      <c r="I200" s="48"/>
      <c r="J200" s="48"/>
    </row>
    <row r="201" ht="367.5" customHeight="1">
      <c r="I201" s="48"/>
      <c r="J201" s="48"/>
    </row>
    <row r="202" ht="367.5" customHeight="1">
      <c r="I202" s="48"/>
      <c r="J202" s="48"/>
    </row>
    <row r="203" ht="367.5" customHeight="1">
      <c r="I203" s="48"/>
      <c r="J203" s="48"/>
    </row>
    <row r="204" ht="367.5" customHeight="1">
      <c r="I204" s="48"/>
      <c r="J204" s="48"/>
    </row>
    <row r="205" ht="367.5" customHeight="1">
      <c r="I205" s="48"/>
      <c r="J205" s="48"/>
    </row>
    <row r="206" ht="367.5" customHeight="1">
      <c r="I206" s="48"/>
      <c r="J206" s="48"/>
    </row>
    <row r="207" ht="367.5" customHeight="1">
      <c r="I207" s="48"/>
      <c r="J207" s="48"/>
    </row>
    <row r="208" ht="367.5" customHeight="1">
      <c r="I208" s="48"/>
      <c r="J208" s="48"/>
    </row>
    <row r="209" ht="367.5" customHeight="1">
      <c r="I209" s="48"/>
      <c r="J209" s="48"/>
    </row>
    <row r="210" ht="367.5" customHeight="1">
      <c r="I210" s="48"/>
      <c r="J210" s="48"/>
    </row>
    <row r="211" ht="367.5" customHeight="1">
      <c r="I211" s="48"/>
      <c r="J211" s="48"/>
    </row>
    <row r="212" ht="367.5" customHeight="1">
      <c r="I212" s="48"/>
      <c r="J212" s="48"/>
    </row>
    <row r="213" ht="367.5" customHeight="1">
      <c r="I213" s="48"/>
      <c r="J213" s="48"/>
    </row>
    <row r="214" ht="367.5" customHeight="1">
      <c r="I214" s="48"/>
      <c r="J214" s="48"/>
    </row>
    <row r="215" ht="367.5" customHeight="1">
      <c r="I215" s="48"/>
      <c r="J215" s="48"/>
    </row>
    <row r="216" ht="367.5" customHeight="1">
      <c r="I216" s="48"/>
      <c r="J216" s="48"/>
    </row>
    <row r="217" ht="367.5" customHeight="1">
      <c r="I217" s="48"/>
      <c r="J217" s="48"/>
    </row>
    <row r="218" ht="367.5" customHeight="1">
      <c r="I218" s="48"/>
      <c r="J218" s="48"/>
    </row>
    <row r="219" ht="367.5" customHeight="1">
      <c r="I219" s="48"/>
      <c r="J219" s="48"/>
    </row>
    <row r="220" ht="367.5" customHeight="1">
      <c r="I220" s="48"/>
      <c r="J220" s="48"/>
    </row>
    <row r="221" ht="367.5" customHeight="1">
      <c r="I221" s="48"/>
      <c r="J221" s="48"/>
    </row>
    <row r="222" ht="367.5" customHeight="1">
      <c r="I222" s="48"/>
      <c r="J222" s="48"/>
    </row>
    <row r="223" ht="367.5" customHeight="1">
      <c r="I223" s="48"/>
      <c r="J223" s="48"/>
    </row>
    <row r="224" ht="367.5" customHeight="1">
      <c r="I224" s="48"/>
      <c r="J224" s="48"/>
    </row>
    <row r="225" ht="367.5" customHeight="1">
      <c r="I225" s="48"/>
      <c r="J225" s="48"/>
    </row>
    <row r="226" ht="367.5" customHeight="1">
      <c r="I226" s="48"/>
      <c r="J226" s="48"/>
    </row>
    <row r="227" ht="367.5" customHeight="1">
      <c r="I227" s="48"/>
      <c r="J227" s="48"/>
    </row>
    <row r="228" ht="367.5" customHeight="1">
      <c r="I228" s="48"/>
      <c r="J228" s="48"/>
    </row>
    <row r="229" ht="367.5" customHeight="1">
      <c r="I229" s="48"/>
      <c r="J229" s="48"/>
    </row>
    <row r="230" ht="367.5" customHeight="1">
      <c r="I230" s="48"/>
      <c r="J230" s="48"/>
    </row>
    <row r="231" ht="367.5" customHeight="1">
      <c r="I231" s="48"/>
      <c r="J231" s="48"/>
    </row>
    <row r="232" ht="367.5" customHeight="1">
      <c r="I232" s="48"/>
      <c r="J232" s="48"/>
    </row>
    <row r="233" ht="367.5" customHeight="1">
      <c r="I233" s="48"/>
      <c r="J233" s="48"/>
    </row>
    <row r="234" ht="367.5" customHeight="1">
      <c r="I234" s="48"/>
      <c r="J234" s="48"/>
    </row>
    <row r="235" ht="367.5" customHeight="1">
      <c r="I235" s="48"/>
      <c r="J235" s="48"/>
    </row>
    <row r="236" ht="367.5" customHeight="1">
      <c r="I236" s="48"/>
      <c r="J236" s="48"/>
    </row>
    <row r="237" ht="367.5" customHeight="1">
      <c r="I237" s="48"/>
      <c r="J237" s="48"/>
    </row>
    <row r="238" ht="367.5" customHeight="1">
      <c r="I238" s="48"/>
      <c r="J238" s="48"/>
    </row>
    <row r="239" ht="367.5" customHeight="1">
      <c r="I239" s="48"/>
      <c r="J239" s="48"/>
    </row>
    <row r="240" ht="367.5" customHeight="1">
      <c r="I240" s="48"/>
      <c r="J240" s="48"/>
    </row>
    <row r="241" ht="367.5" customHeight="1">
      <c r="I241" s="48"/>
      <c r="J241" s="48"/>
    </row>
    <row r="242" ht="367.5" customHeight="1">
      <c r="I242" s="48"/>
      <c r="J242" s="48"/>
    </row>
    <row r="243" ht="367.5" customHeight="1">
      <c r="I243" s="48"/>
      <c r="J243" s="48"/>
    </row>
    <row r="244" ht="367.5" customHeight="1">
      <c r="I244" s="48"/>
      <c r="J244" s="48"/>
    </row>
    <row r="245" ht="367.5" customHeight="1">
      <c r="I245" s="48"/>
      <c r="J245" s="48"/>
    </row>
    <row r="246" ht="367.5" customHeight="1">
      <c r="I246" s="48"/>
      <c r="J246" s="48"/>
    </row>
    <row r="247" ht="367.5" customHeight="1">
      <c r="I247" s="48"/>
      <c r="J247" s="48"/>
    </row>
    <row r="248" ht="367.5" customHeight="1">
      <c r="I248" s="48"/>
      <c r="J248" s="48"/>
    </row>
    <row r="249" ht="367.5" customHeight="1">
      <c r="I249" s="48"/>
      <c r="J249" s="48"/>
    </row>
    <row r="250" ht="367.5" customHeight="1">
      <c r="I250" s="48"/>
      <c r="J250" s="48"/>
    </row>
    <row r="251" ht="367.5" customHeight="1">
      <c r="I251" s="48"/>
      <c r="J251" s="48"/>
    </row>
    <row r="252" ht="367.5" customHeight="1">
      <c r="I252" s="48"/>
      <c r="J252" s="48"/>
    </row>
    <row r="253" ht="367.5" customHeight="1">
      <c r="I253" s="48"/>
      <c r="J253" s="48"/>
    </row>
    <row r="254" ht="367.5" customHeight="1">
      <c r="I254" s="48"/>
      <c r="J254" s="48"/>
    </row>
    <row r="255" ht="367.5" customHeight="1">
      <c r="I255" s="48"/>
      <c r="J255" s="48"/>
    </row>
    <row r="256" ht="367.5" customHeight="1">
      <c r="I256" s="48"/>
      <c r="J256" s="48"/>
    </row>
    <row r="257" ht="367.5" customHeight="1">
      <c r="I257" s="48"/>
      <c r="J257" s="48"/>
    </row>
    <row r="258" ht="367.5" customHeight="1">
      <c r="I258" s="48"/>
      <c r="J258" s="48"/>
    </row>
    <row r="259" ht="367.5" customHeight="1">
      <c r="I259" s="48"/>
      <c r="J259" s="48"/>
    </row>
    <row r="260" ht="367.5" customHeight="1">
      <c r="I260" s="48"/>
      <c r="J260" s="48"/>
    </row>
    <row r="261" ht="367.5" customHeight="1">
      <c r="I261" s="48"/>
      <c r="J261" s="48"/>
    </row>
    <row r="262" ht="367.5" customHeight="1">
      <c r="I262" s="48"/>
      <c r="J262" s="48"/>
    </row>
    <row r="263" ht="367.5" customHeight="1">
      <c r="I263" s="48"/>
      <c r="J263" s="48"/>
    </row>
    <row r="264" ht="367.5" customHeight="1">
      <c r="I264" s="48"/>
      <c r="J264" s="48"/>
    </row>
    <row r="265" ht="367.5" customHeight="1">
      <c r="I265" s="48"/>
      <c r="J265" s="48"/>
    </row>
    <row r="266" ht="367.5" customHeight="1">
      <c r="I266" s="48"/>
      <c r="J266" s="48"/>
    </row>
    <row r="267" ht="367.5" customHeight="1">
      <c r="I267" s="48"/>
      <c r="J267" s="48"/>
    </row>
    <row r="268" ht="367.5" customHeight="1">
      <c r="I268" s="48"/>
      <c r="J268" s="48"/>
    </row>
    <row r="269" ht="367.5" customHeight="1">
      <c r="I269" s="48"/>
      <c r="J269" s="48"/>
    </row>
    <row r="270" ht="367.5" customHeight="1">
      <c r="I270" s="48"/>
      <c r="J270" s="48"/>
    </row>
    <row r="271" ht="367.5" customHeight="1">
      <c r="I271" s="48"/>
      <c r="J271" s="48"/>
    </row>
    <row r="272" ht="367.5" customHeight="1">
      <c r="I272" s="48"/>
      <c r="J272" s="48"/>
    </row>
    <row r="273" ht="367.5" customHeight="1">
      <c r="I273" s="48"/>
      <c r="J273" s="48"/>
    </row>
    <row r="274" ht="367.5" customHeight="1">
      <c r="I274" s="48"/>
      <c r="J274" s="48"/>
    </row>
    <row r="275" ht="367.5" customHeight="1">
      <c r="I275" s="48"/>
      <c r="J275" s="48"/>
    </row>
    <row r="276" ht="367.5" customHeight="1">
      <c r="I276" s="48"/>
      <c r="J276" s="48"/>
    </row>
    <row r="277" ht="367.5" customHeight="1">
      <c r="I277" s="48"/>
      <c r="J277" s="48"/>
    </row>
    <row r="278" ht="367.5" customHeight="1">
      <c r="I278" s="48"/>
      <c r="J278" s="48"/>
    </row>
    <row r="279" ht="367.5" customHeight="1">
      <c r="I279" s="48"/>
      <c r="J279" s="48"/>
    </row>
    <row r="280" ht="367.5" customHeight="1">
      <c r="I280" s="48"/>
      <c r="J280" s="48"/>
    </row>
    <row r="281" ht="367.5" customHeight="1">
      <c r="I281" s="48"/>
      <c r="J281" s="48"/>
    </row>
    <row r="282" ht="367.5" customHeight="1">
      <c r="I282" s="48"/>
      <c r="J282" s="48"/>
    </row>
    <row r="283" ht="367.5" customHeight="1">
      <c r="I283" s="48"/>
      <c r="J283" s="48"/>
    </row>
    <row r="284" ht="367.5" customHeight="1">
      <c r="I284" s="48"/>
      <c r="J284" s="48"/>
    </row>
    <row r="285" ht="367.5" customHeight="1">
      <c r="I285" s="48"/>
      <c r="J285" s="48"/>
    </row>
    <row r="286" ht="367.5" customHeight="1">
      <c r="I286" s="48"/>
      <c r="J286" s="48"/>
    </row>
    <row r="287" ht="367.5" customHeight="1">
      <c r="I287" s="48"/>
      <c r="J287" s="48"/>
    </row>
    <row r="288" ht="367.5" customHeight="1">
      <c r="I288" s="48"/>
      <c r="J288" s="48"/>
    </row>
    <row r="289" ht="367.5" customHeight="1">
      <c r="I289" s="48"/>
      <c r="J289" s="48"/>
    </row>
    <row r="290" ht="367.5" customHeight="1">
      <c r="I290" s="48"/>
      <c r="J290" s="48"/>
    </row>
    <row r="291" ht="367.5" customHeight="1">
      <c r="I291" s="48"/>
      <c r="J291" s="48"/>
    </row>
    <row r="292" ht="367.5" customHeight="1">
      <c r="I292" s="48"/>
      <c r="J292" s="48"/>
    </row>
    <row r="293" ht="367.5" customHeight="1">
      <c r="I293" s="48"/>
      <c r="J293" s="48"/>
    </row>
    <row r="294" ht="367.5" customHeight="1">
      <c r="I294" s="48"/>
      <c r="J294" s="48"/>
    </row>
    <row r="295" ht="367.5" customHeight="1">
      <c r="I295" s="48"/>
      <c r="J295" s="48"/>
    </row>
    <row r="296" ht="367.5" customHeight="1">
      <c r="I296" s="48"/>
      <c r="J296" s="48"/>
    </row>
    <row r="297" ht="367.5" customHeight="1">
      <c r="I297" s="48"/>
      <c r="J297" s="48"/>
    </row>
    <row r="298" ht="367.5" customHeight="1">
      <c r="I298" s="48"/>
      <c r="J298" s="48"/>
    </row>
    <row r="299" ht="367.5" customHeight="1">
      <c r="I299" s="48"/>
      <c r="J299" s="48"/>
    </row>
    <row r="300" ht="367.5" customHeight="1">
      <c r="I300" s="48"/>
      <c r="J300" s="48"/>
    </row>
    <row r="301" ht="367.5" customHeight="1">
      <c r="I301" s="48"/>
      <c r="J301" s="48"/>
    </row>
    <row r="302" ht="367.5" customHeight="1">
      <c r="I302" s="48"/>
      <c r="J302" s="48"/>
    </row>
    <row r="303" ht="367.5" customHeight="1">
      <c r="I303" s="48"/>
      <c r="J303" s="48"/>
    </row>
    <row r="304" ht="367.5" customHeight="1">
      <c r="I304" s="48"/>
      <c r="J304" s="48"/>
    </row>
    <row r="305" ht="367.5" customHeight="1">
      <c r="I305" s="48"/>
      <c r="J305" s="48"/>
    </row>
    <row r="306" ht="367.5" customHeight="1">
      <c r="I306" s="48"/>
      <c r="J306" s="48"/>
    </row>
    <row r="307" ht="367.5" customHeight="1">
      <c r="I307" s="48"/>
      <c r="J307" s="48"/>
    </row>
    <row r="308" ht="367.5" customHeight="1">
      <c r="I308" s="48"/>
      <c r="J308" s="48"/>
    </row>
    <row r="309" ht="367.5" customHeight="1">
      <c r="I309" s="48"/>
      <c r="J309" s="48"/>
    </row>
    <row r="310" ht="367.5" customHeight="1">
      <c r="I310" s="48"/>
      <c r="J310" s="48"/>
    </row>
    <row r="311" ht="367.5" customHeight="1">
      <c r="I311" s="48"/>
      <c r="J311" s="48"/>
    </row>
    <row r="312" ht="367.5" customHeight="1">
      <c r="I312" s="48"/>
      <c r="J312" s="48"/>
    </row>
    <row r="313" ht="367.5" customHeight="1">
      <c r="I313" s="48"/>
      <c r="J313" s="48"/>
    </row>
    <row r="314" ht="367.5" customHeight="1">
      <c r="I314" s="48"/>
      <c r="J314" s="48"/>
    </row>
    <row r="315" ht="367.5" customHeight="1">
      <c r="I315" s="48"/>
      <c r="J315" s="48"/>
    </row>
    <row r="316" ht="367.5" customHeight="1">
      <c r="I316" s="48"/>
      <c r="J316" s="48"/>
    </row>
    <row r="317" ht="367.5" customHeight="1">
      <c r="I317" s="48"/>
      <c r="J317" s="48"/>
    </row>
    <row r="318" ht="367.5" customHeight="1">
      <c r="I318" s="48"/>
      <c r="J318" s="48"/>
    </row>
    <row r="319" ht="367.5" customHeight="1">
      <c r="I319" s="48"/>
      <c r="J319" s="48"/>
    </row>
    <row r="320" ht="367.5" customHeight="1">
      <c r="I320" s="48"/>
      <c r="J320" s="48"/>
    </row>
    <row r="321" ht="367.5" customHeight="1">
      <c r="I321" s="48"/>
      <c r="J321" s="48"/>
    </row>
    <row r="322" ht="367.5" customHeight="1">
      <c r="I322" s="48"/>
      <c r="J322" s="48"/>
    </row>
    <row r="323" ht="367.5" customHeight="1">
      <c r="I323" s="48"/>
      <c r="J323" s="48"/>
    </row>
    <row r="324" ht="367.5" customHeight="1">
      <c r="I324" s="48"/>
      <c r="J324" s="48"/>
    </row>
    <row r="325" ht="367.5" customHeight="1">
      <c r="I325" s="48"/>
      <c r="J325" s="48"/>
    </row>
    <row r="326" ht="367.5" customHeight="1">
      <c r="I326" s="48"/>
      <c r="J326" s="48"/>
    </row>
    <row r="327" ht="367.5" customHeight="1">
      <c r="I327" s="48"/>
      <c r="J327" s="48"/>
    </row>
    <row r="328" ht="367.5" customHeight="1">
      <c r="I328" s="48"/>
      <c r="J328" s="48"/>
    </row>
    <row r="329" ht="367.5" customHeight="1">
      <c r="I329" s="48"/>
      <c r="J329" s="48"/>
    </row>
    <row r="330" ht="367.5" customHeight="1">
      <c r="I330" s="48"/>
      <c r="J330" s="48"/>
    </row>
    <row r="331" ht="367.5" customHeight="1">
      <c r="I331" s="48"/>
      <c r="J331" s="48"/>
    </row>
    <row r="332" ht="367.5" customHeight="1">
      <c r="I332" s="48"/>
      <c r="J332" s="48"/>
    </row>
    <row r="333" ht="367.5" customHeight="1">
      <c r="I333" s="48"/>
      <c r="J333" s="48"/>
    </row>
    <row r="334" ht="367.5" customHeight="1">
      <c r="I334" s="48"/>
      <c r="J334" s="48"/>
    </row>
    <row r="335" ht="367.5" customHeight="1">
      <c r="I335" s="48"/>
      <c r="J335" s="48"/>
    </row>
    <row r="336" ht="367.5" customHeight="1">
      <c r="I336" s="48"/>
      <c r="J336" s="48"/>
    </row>
    <row r="337" ht="367.5" customHeight="1">
      <c r="I337" s="48"/>
      <c r="J337" s="48"/>
    </row>
    <row r="338" ht="367.5" customHeight="1">
      <c r="I338" s="48"/>
      <c r="J338" s="48"/>
    </row>
    <row r="339" ht="367.5" customHeight="1">
      <c r="I339" s="48"/>
      <c r="J339" s="48"/>
    </row>
    <row r="340" ht="367.5" customHeight="1">
      <c r="I340" s="48"/>
      <c r="J340" s="48"/>
    </row>
    <row r="341" ht="367.5" customHeight="1">
      <c r="I341" s="48"/>
      <c r="J341" s="48"/>
    </row>
    <row r="342" ht="367.5" customHeight="1">
      <c r="I342" s="48"/>
      <c r="J342" s="48"/>
    </row>
    <row r="343" ht="367.5" customHeight="1">
      <c r="I343" s="48"/>
      <c r="J343" s="48"/>
    </row>
    <row r="344" ht="367.5" customHeight="1">
      <c r="I344" s="48"/>
      <c r="J344" s="48"/>
    </row>
    <row r="345" ht="367.5" customHeight="1">
      <c r="I345" s="48"/>
      <c r="J345" s="48"/>
    </row>
    <row r="346" ht="367.5" customHeight="1">
      <c r="I346" s="48"/>
      <c r="J346" s="48"/>
    </row>
    <row r="347" ht="367.5" customHeight="1">
      <c r="I347" s="48"/>
      <c r="J347" s="48"/>
    </row>
    <row r="348" ht="367.5" customHeight="1">
      <c r="I348" s="48"/>
      <c r="J348" s="48"/>
    </row>
    <row r="349" ht="367.5" customHeight="1">
      <c r="I349" s="48"/>
      <c r="J349" s="48"/>
    </row>
    <row r="350" ht="367.5" customHeight="1">
      <c r="I350" s="48"/>
      <c r="J350" s="48"/>
    </row>
    <row r="351" ht="367.5" customHeight="1">
      <c r="I351" s="48"/>
      <c r="J351" s="48"/>
    </row>
    <row r="352" ht="367.5" customHeight="1">
      <c r="I352" s="48"/>
      <c r="J352" s="48"/>
    </row>
    <row r="353" ht="367.5" customHeight="1">
      <c r="I353" s="48"/>
      <c r="J353" s="48"/>
    </row>
    <row r="354" ht="367.5" customHeight="1">
      <c r="I354" s="48"/>
      <c r="J354" s="48"/>
    </row>
    <row r="355" ht="367.5" customHeight="1">
      <c r="I355" s="48"/>
      <c r="J355" s="48"/>
    </row>
    <row r="356" ht="367.5" customHeight="1">
      <c r="I356" s="48"/>
      <c r="J356" s="48"/>
    </row>
    <row r="357" ht="367.5" customHeight="1">
      <c r="I357" s="48"/>
      <c r="J357" s="48"/>
    </row>
    <row r="358" ht="367.5" customHeight="1">
      <c r="I358" s="48"/>
      <c r="J358" s="48"/>
    </row>
    <row r="359" ht="367.5" customHeight="1">
      <c r="I359" s="48"/>
      <c r="J359" s="48"/>
    </row>
    <row r="360" ht="367.5" customHeight="1">
      <c r="I360" s="48"/>
      <c r="J360" s="48"/>
    </row>
    <row r="361" ht="367.5" customHeight="1">
      <c r="I361" s="48"/>
      <c r="J361" s="48"/>
    </row>
    <row r="362" ht="367.5" customHeight="1">
      <c r="I362" s="48"/>
      <c r="J362" s="48"/>
    </row>
    <row r="363" ht="367.5" customHeight="1">
      <c r="I363" s="48"/>
      <c r="J363" s="48"/>
    </row>
    <row r="364" ht="367.5" customHeight="1">
      <c r="I364" s="48"/>
      <c r="J364" s="48"/>
    </row>
    <row r="365" ht="367.5" customHeight="1">
      <c r="I365" s="48"/>
      <c r="J365" s="48"/>
    </row>
    <row r="366" ht="367.5" customHeight="1">
      <c r="I366" s="48"/>
      <c r="J366" s="48"/>
    </row>
    <row r="367" ht="367.5" customHeight="1">
      <c r="I367" s="48"/>
      <c r="J367" s="48"/>
    </row>
    <row r="368" ht="367.5" customHeight="1">
      <c r="I368" s="48"/>
      <c r="J368" s="48"/>
    </row>
    <row r="369" ht="367.5" customHeight="1">
      <c r="I369" s="48"/>
      <c r="J369" s="48"/>
    </row>
    <row r="370" ht="367.5" customHeight="1">
      <c r="I370" s="48"/>
      <c r="J370" s="48"/>
    </row>
    <row r="371" ht="367.5" customHeight="1">
      <c r="I371" s="48"/>
      <c r="J371" s="48"/>
    </row>
    <row r="372" ht="367.5" customHeight="1">
      <c r="I372" s="48"/>
      <c r="J372" s="48"/>
    </row>
    <row r="373" ht="367.5" customHeight="1">
      <c r="I373" s="48"/>
      <c r="J373" s="48"/>
    </row>
    <row r="374" ht="367.5" customHeight="1">
      <c r="I374" s="48"/>
      <c r="J374" s="48"/>
    </row>
    <row r="375" ht="367.5" customHeight="1">
      <c r="I375" s="48"/>
      <c r="J375" s="48"/>
    </row>
    <row r="376" ht="367.5" customHeight="1">
      <c r="I376" s="48"/>
      <c r="J376" s="48"/>
    </row>
    <row r="377" ht="367.5" customHeight="1">
      <c r="I377" s="48"/>
      <c r="J377" s="48"/>
    </row>
    <row r="378" ht="367.5" customHeight="1">
      <c r="I378" s="48"/>
      <c r="J378" s="48"/>
    </row>
    <row r="379" ht="367.5" customHeight="1">
      <c r="I379" s="48"/>
      <c r="J379" s="48"/>
    </row>
    <row r="380" ht="367.5" customHeight="1">
      <c r="I380" s="48"/>
      <c r="J380" s="48"/>
    </row>
    <row r="381" ht="367.5" customHeight="1">
      <c r="I381" s="48"/>
      <c r="J381" s="48"/>
    </row>
    <row r="382" ht="367.5" customHeight="1">
      <c r="I382" s="48"/>
      <c r="J382" s="48"/>
    </row>
    <row r="383" ht="367.5" customHeight="1">
      <c r="I383" s="48"/>
      <c r="J383" s="48"/>
    </row>
    <row r="384" ht="367.5" customHeight="1">
      <c r="I384" s="48"/>
      <c r="J384" s="48"/>
    </row>
    <row r="385" ht="367.5" customHeight="1">
      <c r="I385" s="48"/>
      <c r="J385" s="48"/>
    </row>
    <row r="386" ht="367.5" customHeight="1">
      <c r="I386" s="48"/>
      <c r="J386" s="48"/>
    </row>
    <row r="387" ht="367.5" customHeight="1">
      <c r="I387" s="48"/>
      <c r="J387" s="48"/>
    </row>
    <row r="388" ht="367.5" customHeight="1">
      <c r="I388" s="48"/>
      <c r="J388" s="48"/>
    </row>
    <row r="389" ht="367.5" customHeight="1">
      <c r="I389" s="48"/>
      <c r="J389" s="48"/>
    </row>
    <row r="390" ht="367.5" customHeight="1">
      <c r="I390" s="48"/>
      <c r="J390" s="48"/>
    </row>
    <row r="391" ht="367.5" customHeight="1">
      <c r="I391" s="48"/>
      <c r="J391" s="48"/>
    </row>
    <row r="392" ht="367.5" customHeight="1">
      <c r="I392" s="48"/>
      <c r="J392" s="48"/>
    </row>
    <row r="393" ht="367.5" customHeight="1">
      <c r="I393" s="48"/>
      <c r="J393" s="48"/>
    </row>
    <row r="394" ht="367.5" customHeight="1">
      <c r="I394" s="48"/>
      <c r="J394" s="48"/>
    </row>
    <row r="395" ht="367.5" customHeight="1">
      <c r="I395" s="48"/>
      <c r="J395" s="48"/>
    </row>
    <row r="396" ht="367.5" customHeight="1">
      <c r="I396" s="48"/>
      <c r="J396" s="48"/>
    </row>
    <row r="397" ht="367.5" customHeight="1">
      <c r="I397" s="48"/>
      <c r="J397" s="48"/>
    </row>
    <row r="398" ht="367.5" customHeight="1">
      <c r="I398" s="48"/>
      <c r="J398" s="48"/>
    </row>
    <row r="399" ht="367.5" customHeight="1">
      <c r="I399" s="48"/>
      <c r="J399" s="48"/>
    </row>
    <row r="400" ht="367.5" customHeight="1">
      <c r="I400" s="48"/>
      <c r="J400" s="48"/>
    </row>
    <row r="401" ht="367.5" customHeight="1">
      <c r="I401" s="48"/>
      <c r="J401" s="48"/>
    </row>
    <row r="402" ht="367.5" customHeight="1">
      <c r="I402" s="48"/>
      <c r="J402" s="48"/>
    </row>
    <row r="403" ht="367.5" customHeight="1">
      <c r="I403" s="48"/>
      <c r="J403" s="48"/>
    </row>
    <row r="404" ht="367.5" customHeight="1">
      <c r="I404" s="48"/>
      <c r="J404" s="48"/>
    </row>
    <row r="405" ht="367.5" customHeight="1">
      <c r="I405" s="48"/>
      <c r="J405" s="48"/>
    </row>
    <row r="406" ht="367.5" customHeight="1">
      <c r="I406" s="48"/>
      <c r="J406" s="48"/>
    </row>
    <row r="407" ht="367.5" customHeight="1">
      <c r="I407" s="48"/>
      <c r="J407" s="48"/>
    </row>
    <row r="408" ht="367.5" customHeight="1">
      <c r="I408" s="48"/>
      <c r="J408" s="48"/>
    </row>
    <row r="409" ht="367.5" customHeight="1">
      <c r="I409" s="48"/>
      <c r="J409" s="48"/>
    </row>
    <row r="410" ht="367.5" customHeight="1">
      <c r="I410" s="48"/>
      <c r="J410" s="48"/>
    </row>
    <row r="411" ht="367.5" customHeight="1">
      <c r="I411" s="48"/>
      <c r="J411" s="48"/>
    </row>
    <row r="412" ht="367.5" customHeight="1">
      <c r="I412" s="48"/>
      <c r="J412" s="48"/>
    </row>
    <row r="413" ht="367.5" customHeight="1">
      <c r="I413" s="48"/>
      <c r="J413" s="48"/>
    </row>
    <row r="414" ht="367.5" customHeight="1">
      <c r="I414" s="48"/>
      <c r="J414" s="48"/>
    </row>
    <row r="415" ht="367.5" customHeight="1">
      <c r="I415" s="48"/>
      <c r="J415" s="48"/>
    </row>
    <row r="416" ht="367.5" customHeight="1">
      <c r="I416" s="48"/>
      <c r="J416" s="48"/>
    </row>
    <row r="417" ht="367.5" customHeight="1">
      <c r="I417" s="48"/>
      <c r="J417" s="48"/>
    </row>
    <row r="418" ht="367.5" customHeight="1">
      <c r="I418" s="48"/>
      <c r="J418" s="48"/>
    </row>
    <row r="419" ht="367.5" customHeight="1">
      <c r="I419" s="48"/>
      <c r="J419" s="48"/>
    </row>
    <row r="420" ht="367.5" customHeight="1">
      <c r="I420" s="48"/>
      <c r="J420" s="48"/>
    </row>
    <row r="421" ht="367.5" customHeight="1">
      <c r="I421" s="48"/>
      <c r="J421" s="48"/>
    </row>
    <row r="422" ht="367.5" customHeight="1">
      <c r="I422" s="48"/>
      <c r="J422" s="48"/>
    </row>
    <row r="423" ht="367.5" customHeight="1">
      <c r="I423" s="48"/>
      <c r="J423" s="48"/>
    </row>
    <row r="424" ht="367.5" customHeight="1">
      <c r="I424" s="48"/>
      <c r="J424" s="48"/>
    </row>
    <row r="425" ht="367.5" customHeight="1">
      <c r="I425" s="48"/>
      <c r="J425" s="48"/>
    </row>
    <row r="426" ht="367.5" customHeight="1">
      <c r="I426" s="48"/>
      <c r="J426" s="48"/>
    </row>
    <row r="427" ht="367.5" customHeight="1">
      <c r="I427" s="48"/>
      <c r="J427" s="48"/>
    </row>
    <row r="428" ht="367.5" customHeight="1">
      <c r="I428" s="48"/>
      <c r="J428" s="48"/>
    </row>
    <row r="429" ht="367.5" customHeight="1">
      <c r="I429" s="48"/>
      <c r="J429" s="48"/>
    </row>
    <row r="430" ht="367.5" customHeight="1">
      <c r="I430" s="48"/>
      <c r="J430" s="48"/>
    </row>
    <row r="431" ht="367.5" customHeight="1">
      <c r="I431" s="48"/>
      <c r="J431" s="48"/>
    </row>
    <row r="432" ht="367.5" customHeight="1">
      <c r="I432" s="48"/>
      <c r="J432" s="48"/>
    </row>
    <row r="433" ht="367.5" customHeight="1">
      <c r="I433" s="48"/>
      <c r="J433" s="48"/>
    </row>
    <row r="434" ht="367.5" customHeight="1">
      <c r="I434" s="48"/>
      <c r="J434" s="48"/>
    </row>
    <row r="435" ht="367.5" customHeight="1">
      <c r="I435" s="48"/>
      <c r="J435" s="48"/>
    </row>
    <row r="436" ht="367.5" customHeight="1">
      <c r="I436" s="48"/>
      <c r="J436" s="48"/>
    </row>
    <row r="437" ht="367.5" customHeight="1">
      <c r="I437" s="48"/>
      <c r="J437" s="48"/>
    </row>
    <row r="438" ht="367.5" customHeight="1">
      <c r="I438" s="48"/>
      <c r="J438" s="48"/>
    </row>
    <row r="439" ht="367.5" customHeight="1">
      <c r="I439" s="48"/>
      <c r="J439" s="48"/>
    </row>
    <row r="440" ht="367.5" customHeight="1">
      <c r="I440" s="48"/>
      <c r="J440" s="48"/>
    </row>
    <row r="441" ht="367.5" customHeight="1">
      <c r="I441" s="48"/>
      <c r="J441" s="48"/>
    </row>
    <row r="442" ht="367.5" customHeight="1">
      <c r="I442" s="48"/>
      <c r="J442" s="48"/>
    </row>
    <row r="443" ht="367.5" customHeight="1">
      <c r="I443" s="48"/>
      <c r="J443" s="48"/>
    </row>
    <row r="444" ht="367.5" customHeight="1">
      <c r="I444" s="48"/>
      <c r="J444" s="48"/>
    </row>
    <row r="445" ht="367.5" customHeight="1">
      <c r="I445" s="48"/>
      <c r="J445" s="48"/>
    </row>
    <row r="446" ht="367.5" customHeight="1">
      <c r="I446" s="48"/>
      <c r="J446" s="48"/>
    </row>
    <row r="447" ht="367.5" customHeight="1">
      <c r="I447" s="48"/>
      <c r="J447" s="48"/>
    </row>
    <row r="448" ht="367.5" customHeight="1">
      <c r="I448" s="48"/>
      <c r="J448" s="48"/>
    </row>
    <row r="449" ht="367.5" customHeight="1">
      <c r="I449" s="48"/>
      <c r="J449" s="48"/>
    </row>
    <row r="450" ht="367.5" customHeight="1">
      <c r="I450" s="48"/>
      <c r="J450" s="48"/>
    </row>
    <row r="451" ht="367.5" customHeight="1">
      <c r="I451" s="48"/>
      <c r="J451" s="48"/>
    </row>
    <row r="452" ht="367.5" customHeight="1">
      <c r="I452" s="48"/>
      <c r="J452" s="48"/>
    </row>
    <row r="453" ht="367.5" customHeight="1">
      <c r="I453" s="48"/>
      <c r="J453" s="48"/>
    </row>
    <row r="454" ht="367.5" customHeight="1">
      <c r="I454" s="48"/>
      <c r="J454" s="48"/>
    </row>
    <row r="455" ht="367.5" customHeight="1">
      <c r="I455" s="48"/>
      <c r="J455" s="48"/>
    </row>
    <row r="456" ht="367.5" customHeight="1">
      <c r="I456" s="48"/>
      <c r="J456" s="48"/>
    </row>
    <row r="457" ht="367.5" customHeight="1">
      <c r="I457" s="48"/>
      <c r="J457" s="48"/>
    </row>
    <row r="458" ht="367.5" customHeight="1">
      <c r="I458" s="48"/>
      <c r="J458" s="48"/>
    </row>
    <row r="459" ht="367.5" customHeight="1">
      <c r="I459" s="48"/>
      <c r="J459" s="48"/>
    </row>
  </sheetData>
  <hyperlinks>
    <hyperlink r:id="rId1" ref="I2"/>
    <hyperlink r:id="rId2" ref="I3"/>
    <hyperlink r:id="rId3" ref="I4"/>
    <hyperlink r:id="rId4" ref="I5"/>
    <hyperlink r:id="rId5" ref="I6"/>
    <hyperlink r:id="rId6" ref="J6"/>
    <hyperlink r:id="rId7" ref="I7"/>
    <hyperlink r:id="rId8" ref="J7"/>
    <hyperlink r:id="rId9" ref="I8"/>
    <hyperlink r:id="rId10" ref="J8"/>
    <hyperlink r:id="rId11" ref="I9"/>
    <hyperlink r:id="rId12" ref="I10"/>
    <hyperlink r:id="rId13" ref="J10"/>
    <hyperlink r:id="rId14" ref="I11"/>
    <hyperlink r:id="rId15" ref="I12"/>
    <hyperlink r:id="rId16" ref="I13"/>
    <hyperlink r:id="rId17" ref="I14"/>
    <hyperlink r:id="rId18" ref="I15"/>
    <hyperlink r:id="rId19" ref="I16"/>
    <hyperlink r:id="rId20" ref="I17"/>
    <hyperlink r:id="rId21" ref="J17"/>
    <hyperlink r:id="rId22" ref="I18"/>
    <hyperlink r:id="rId23" ref="I19"/>
    <hyperlink r:id="rId24" ref="I20"/>
    <hyperlink r:id="rId25" ref="I21"/>
    <hyperlink r:id="rId26" ref="I22"/>
    <hyperlink r:id="rId27" ref="I23"/>
    <hyperlink r:id="rId28" ref="I24"/>
    <hyperlink r:id="rId29" ref="I25"/>
    <hyperlink r:id="rId30" ref="I26"/>
    <hyperlink r:id="rId31" ref="I27"/>
    <hyperlink r:id="rId32" ref="I28"/>
    <hyperlink r:id="rId33" ref="I29"/>
    <hyperlink r:id="rId34" ref="I30"/>
    <hyperlink r:id="rId35" ref="I31"/>
    <hyperlink r:id="rId36" ref="I32"/>
    <hyperlink r:id="rId37" ref="J32"/>
    <hyperlink r:id="rId38" ref="I33"/>
    <hyperlink r:id="rId39" ref="I34"/>
    <hyperlink r:id="rId40" ref="J34"/>
    <hyperlink r:id="rId41" ref="I35"/>
    <hyperlink r:id="rId42" ref="J35"/>
    <hyperlink r:id="rId43" ref="I37"/>
    <hyperlink r:id="rId44" ref="J37"/>
  </hyperlinks>
  <drawing r:id="rId45"/>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2" max="2" width="28.33"/>
    <col customWidth="1" min="3" max="3" width="40.11"/>
    <col customWidth="1" min="4" max="4" width="18.0"/>
    <col customWidth="1" min="8" max="8" width="58.56"/>
    <col customWidth="1" min="9" max="9" width="19.44"/>
    <col customWidth="1" min="10" max="10" width="17.67"/>
    <col customWidth="1" min="11" max="11" width="27.44"/>
  </cols>
  <sheetData>
    <row r="1" ht="36.0" customHeight="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c r="Z1" s="2"/>
      <c r="AA1" s="2"/>
      <c r="AB1" s="2"/>
    </row>
    <row r="2" ht="399.0" customHeight="1">
      <c r="A2" s="9">
        <f t="shared" ref="A2:A13" si="1">row()-1</f>
        <v>1</v>
      </c>
      <c r="B2" s="10" t="s">
        <v>535</v>
      </c>
      <c r="C2" s="22"/>
      <c r="D2" s="23" t="s">
        <v>536</v>
      </c>
      <c r="E2" s="23" t="s">
        <v>537</v>
      </c>
      <c r="F2" s="18"/>
      <c r="G2" s="18"/>
      <c r="H2" s="10" t="s">
        <v>538</v>
      </c>
      <c r="I2" s="53" t="s">
        <v>539</v>
      </c>
      <c r="J2" s="54"/>
      <c r="K2" s="13"/>
      <c r="L2" s="20"/>
      <c r="M2" s="15"/>
      <c r="N2" s="16"/>
      <c r="O2" s="17"/>
      <c r="P2" s="16"/>
      <c r="Q2" s="16"/>
      <c r="R2" s="16"/>
      <c r="S2" s="16"/>
      <c r="T2" s="16"/>
      <c r="U2" s="16"/>
      <c r="V2" s="16"/>
      <c r="W2" s="16"/>
      <c r="X2" s="16"/>
      <c r="Y2" s="16"/>
      <c r="Z2" s="16"/>
      <c r="AA2" s="16"/>
      <c r="AB2" s="16"/>
    </row>
    <row r="3" ht="399.0" customHeight="1">
      <c r="A3" s="9">
        <f t="shared" si="1"/>
        <v>2</v>
      </c>
      <c r="B3" s="10" t="s">
        <v>540</v>
      </c>
      <c r="C3" s="11"/>
      <c r="D3" s="10" t="s">
        <v>536</v>
      </c>
      <c r="E3" s="10" t="s">
        <v>541</v>
      </c>
      <c r="F3" s="21"/>
      <c r="G3" s="10">
        <v>1.2004648E7</v>
      </c>
      <c r="H3" s="10" t="s">
        <v>542</v>
      </c>
      <c r="I3" s="53" t="s">
        <v>543</v>
      </c>
      <c r="J3" s="53" t="s">
        <v>544</v>
      </c>
      <c r="K3" s="13"/>
      <c r="L3" s="20"/>
      <c r="M3" s="15"/>
      <c r="N3" s="16"/>
      <c r="O3" s="17"/>
      <c r="P3" s="16"/>
      <c r="Q3" s="16"/>
      <c r="R3" s="16"/>
      <c r="S3" s="16"/>
      <c r="T3" s="16"/>
      <c r="U3" s="16"/>
      <c r="V3" s="16"/>
      <c r="W3" s="16"/>
      <c r="X3" s="16"/>
      <c r="Y3" s="16"/>
      <c r="Z3" s="16"/>
      <c r="AA3" s="16"/>
      <c r="AB3" s="16"/>
    </row>
    <row r="4" ht="399.0" customHeight="1">
      <c r="A4" s="9">
        <f t="shared" si="1"/>
        <v>3</v>
      </c>
      <c r="B4" s="10" t="s">
        <v>545</v>
      </c>
      <c r="C4" s="55"/>
      <c r="D4" s="56" t="s">
        <v>546</v>
      </c>
      <c r="E4" s="56" t="s">
        <v>547</v>
      </c>
      <c r="F4" s="56" t="s">
        <v>548</v>
      </c>
      <c r="G4" s="56" t="s">
        <v>549</v>
      </c>
      <c r="H4" s="10" t="s">
        <v>550</v>
      </c>
      <c r="I4" s="53" t="s">
        <v>551</v>
      </c>
      <c r="J4" s="53" t="s">
        <v>552</v>
      </c>
      <c r="K4" s="13" t="s">
        <v>553</v>
      </c>
      <c r="L4" s="20"/>
    </row>
    <row r="5" ht="399.0" customHeight="1">
      <c r="A5" s="9">
        <f t="shared" si="1"/>
        <v>4</v>
      </c>
      <c r="B5" s="10" t="s">
        <v>554</v>
      </c>
      <c r="C5" s="11"/>
      <c r="D5" s="10" t="s">
        <v>546</v>
      </c>
      <c r="E5" s="10" t="s">
        <v>555</v>
      </c>
      <c r="F5" s="10" t="s">
        <v>556</v>
      </c>
      <c r="G5" s="10" t="s">
        <v>557</v>
      </c>
      <c r="H5" s="10" t="s">
        <v>558</v>
      </c>
      <c r="I5" s="53" t="s">
        <v>559</v>
      </c>
      <c r="J5" s="53" t="s">
        <v>560</v>
      </c>
      <c r="K5" s="13" t="s">
        <v>561</v>
      </c>
      <c r="L5" s="20"/>
    </row>
    <row r="6" ht="399.0" customHeight="1">
      <c r="A6" s="9">
        <f t="shared" si="1"/>
        <v>5</v>
      </c>
      <c r="B6" s="18" t="s">
        <v>562</v>
      </c>
      <c r="C6" s="11"/>
      <c r="D6" s="10" t="s">
        <v>546</v>
      </c>
      <c r="E6" s="10" t="s">
        <v>555</v>
      </c>
      <c r="F6" s="10" t="s">
        <v>563</v>
      </c>
      <c r="G6" s="21"/>
      <c r="H6" s="49" t="s">
        <v>564</v>
      </c>
      <c r="I6" s="53" t="s">
        <v>565</v>
      </c>
      <c r="J6" s="53" t="s">
        <v>566</v>
      </c>
      <c r="K6" s="13" t="s">
        <v>561</v>
      </c>
      <c r="L6" s="20"/>
    </row>
    <row r="7" ht="399.0" customHeight="1">
      <c r="A7" s="9">
        <f t="shared" si="1"/>
        <v>6</v>
      </c>
      <c r="B7" s="10" t="s">
        <v>567</v>
      </c>
      <c r="C7" s="11"/>
      <c r="D7" s="10" t="s">
        <v>546</v>
      </c>
      <c r="E7" s="10" t="s">
        <v>555</v>
      </c>
      <c r="F7" s="10" t="s">
        <v>568</v>
      </c>
      <c r="G7" s="10" t="s">
        <v>569</v>
      </c>
      <c r="H7" s="10" t="s">
        <v>570</v>
      </c>
      <c r="I7" s="53" t="s">
        <v>571</v>
      </c>
      <c r="J7" s="53" t="s">
        <v>572</v>
      </c>
      <c r="K7" s="13" t="s">
        <v>561</v>
      </c>
      <c r="L7" s="20"/>
    </row>
    <row r="8" ht="399.0" customHeight="1">
      <c r="A8" s="9">
        <f t="shared" si="1"/>
        <v>7</v>
      </c>
      <c r="B8" s="10" t="s">
        <v>573</v>
      </c>
      <c r="C8" s="11"/>
      <c r="D8" s="10" t="s">
        <v>574</v>
      </c>
      <c r="E8" s="21"/>
      <c r="F8" s="21"/>
      <c r="G8" s="10"/>
      <c r="H8" s="10" t="s">
        <v>575</v>
      </c>
      <c r="I8" s="53" t="s">
        <v>576</v>
      </c>
      <c r="J8" s="54"/>
      <c r="K8" s="13"/>
      <c r="L8" s="57"/>
    </row>
    <row r="9" ht="399.0" customHeight="1">
      <c r="A9" s="9">
        <f t="shared" si="1"/>
        <v>8</v>
      </c>
      <c r="B9" s="10" t="s">
        <v>577</v>
      </c>
      <c r="C9" s="11"/>
      <c r="D9" s="10" t="s">
        <v>578</v>
      </c>
      <c r="E9" s="10" t="s">
        <v>579</v>
      </c>
      <c r="F9" s="10" t="s">
        <v>580</v>
      </c>
      <c r="G9" s="10" t="s">
        <v>581</v>
      </c>
      <c r="H9" s="10" t="s">
        <v>582</v>
      </c>
      <c r="I9" s="53" t="s">
        <v>583</v>
      </c>
      <c r="J9" s="53" t="s">
        <v>584</v>
      </c>
      <c r="K9" s="13" t="s">
        <v>585</v>
      </c>
      <c r="L9" s="20"/>
      <c r="M9" s="15"/>
      <c r="N9" s="16"/>
      <c r="O9" s="17"/>
      <c r="P9" s="16"/>
      <c r="Q9" s="16"/>
      <c r="R9" s="16"/>
      <c r="S9" s="16"/>
      <c r="T9" s="16"/>
      <c r="U9" s="16"/>
      <c r="V9" s="16"/>
      <c r="W9" s="16"/>
      <c r="X9" s="16"/>
      <c r="Y9" s="16"/>
      <c r="Z9" s="16"/>
      <c r="AA9" s="16"/>
      <c r="AB9" s="16"/>
    </row>
    <row r="10" ht="399.0" customHeight="1">
      <c r="A10" s="9">
        <f t="shared" si="1"/>
        <v>9</v>
      </c>
      <c r="B10" s="10" t="s">
        <v>586</v>
      </c>
      <c r="C10" s="37"/>
      <c r="D10" s="10" t="s">
        <v>578</v>
      </c>
      <c r="E10" s="10" t="s">
        <v>579</v>
      </c>
      <c r="F10" s="31"/>
      <c r="G10" s="38" t="s">
        <v>587</v>
      </c>
      <c r="H10" s="10" t="s">
        <v>588</v>
      </c>
      <c r="I10" s="53" t="s">
        <v>583</v>
      </c>
      <c r="J10" s="53" t="s">
        <v>589</v>
      </c>
      <c r="K10" s="13" t="s">
        <v>585</v>
      </c>
      <c r="L10" s="20"/>
      <c r="M10" s="15"/>
      <c r="N10" s="16"/>
      <c r="O10" s="17"/>
      <c r="P10" s="16"/>
      <c r="Q10" s="16"/>
      <c r="R10" s="16"/>
      <c r="S10" s="16"/>
      <c r="T10" s="16"/>
      <c r="U10" s="16"/>
      <c r="V10" s="16"/>
      <c r="W10" s="16"/>
      <c r="X10" s="16"/>
      <c r="Y10" s="16"/>
      <c r="Z10" s="16"/>
      <c r="AA10" s="16"/>
      <c r="AB10" s="16"/>
    </row>
    <row r="11" ht="399.0" customHeight="1">
      <c r="A11" s="9">
        <f t="shared" si="1"/>
        <v>10</v>
      </c>
      <c r="B11" s="10" t="s">
        <v>590</v>
      </c>
      <c r="C11" s="58"/>
      <c r="D11" s="10" t="s">
        <v>591</v>
      </c>
      <c r="E11" s="10" t="s">
        <v>592</v>
      </c>
      <c r="F11" s="10" t="s">
        <v>593</v>
      </c>
      <c r="G11" s="59"/>
      <c r="H11" s="49" t="s">
        <v>594</v>
      </c>
      <c r="I11" s="53" t="s">
        <v>595</v>
      </c>
      <c r="J11" s="54"/>
      <c r="K11" s="13"/>
      <c r="L11" s="20"/>
      <c r="M11" s="15"/>
      <c r="N11" s="16"/>
      <c r="O11" s="17"/>
      <c r="P11" s="16"/>
      <c r="Q11" s="16"/>
      <c r="R11" s="16"/>
      <c r="S11" s="16"/>
      <c r="T11" s="16"/>
      <c r="U11" s="16"/>
      <c r="V11" s="16"/>
      <c r="W11" s="16"/>
      <c r="X11" s="16"/>
      <c r="Y11" s="16"/>
      <c r="Z11" s="16"/>
      <c r="AA11" s="16"/>
      <c r="AB11" s="16"/>
    </row>
    <row r="12" ht="399.0" customHeight="1">
      <c r="A12" s="9">
        <f t="shared" si="1"/>
        <v>11</v>
      </c>
      <c r="B12" s="10" t="s">
        <v>596</v>
      </c>
      <c r="C12" s="11"/>
      <c r="D12" s="10" t="s">
        <v>574</v>
      </c>
      <c r="E12" s="10" t="s">
        <v>597</v>
      </c>
      <c r="F12" s="10"/>
      <c r="G12" s="31"/>
      <c r="H12" s="10" t="s">
        <v>598</v>
      </c>
      <c r="I12" s="53" t="s">
        <v>599</v>
      </c>
      <c r="J12" s="53" t="s">
        <v>599</v>
      </c>
      <c r="K12" s="31"/>
    </row>
    <row r="13" ht="399.0" customHeight="1">
      <c r="A13" s="9">
        <f t="shared" si="1"/>
        <v>12</v>
      </c>
      <c r="B13" s="10" t="s">
        <v>600</v>
      </c>
      <c r="C13" s="11"/>
      <c r="D13" s="10" t="s">
        <v>574</v>
      </c>
      <c r="E13" s="10"/>
      <c r="F13" s="10"/>
      <c r="G13" s="31"/>
      <c r="H13" s="10" t="s">
        <v>601</v>
      </c>
      <c r="I13" s="53" t="s">
        <v>602</v>
      </c>
      <c r="J13" s="54"/>
      <c r="K13" s="31"/>
    </row>
    <row r="14" ht="399.0" customHeight="1">
      <c r="I14" s="54"/>
      <c r="J14" s="54"/>
    </row>
    <row r="15" ht="399.0" customHeight="1">
      <c r="I15" s="54"/>
      <c r="J15" s="54"/>
    </row>
    <row r="16" ht="399.0" customHeight="1">
      <c r="I16" s="54"/>
      <c r="J16" s="54"/>
    </row>
    <row r="17" ht="399.0" customHeight="1">
      <c r="I17" s="54"/>
      <c r="J17" s="54"/>
    </row>
    <row r="18" ht="399.0" customHeight="1">
      <c r="I18" s="54"/>
      <c r="J18" s="54"/>
    </row>
    <row r="19" ht="399.0" customHeight="1">
      <c r="I19" s="54"/>
      <c r="J19" s="54"/>
    </row>
    <row r="20" ht="399.0" customHeight="1">
      <c r="I20" s="54"/>
      <c r="J20" s="54"/>
    </row>
    <row r="21" ht="399.0" customHeight="1">
      <c r="I21" s="54"/>
      <c r="J21" s="54"/>
    </row>
    <row r="22" ht="399.0" customHeight="1">
      <c r="I22" s="54"/>
      <c r="J22" s="54"/>
    </row>
    <row r="23" ht="399.0" customHeight="1">
      <c r="I23" s="54"/>
      <c r="J23" s="54"/>
    </row>
    <row r="24" ht="399.0" customHeight="1">
      <c r="I24" s="54"/>
      <c r="J24" s="54"/>
    </row>
    <row r="25" ht="399.0" customHeight="1">
      <c r="I25" s="54"/>
      <c r="J25" s="54"/>
    </row>
    <row r="26" ht="399.0" customHeight="1">
      <c r="I26" s="54"/>
      <c r="J26" s="54"/>
    </row>
    <row r="27" ht="399.0" customHeight="1">
      <c r="I27" s="54"/>
      <c r="J27" s="54"/>
    </row>
    <row r="28" ht="399.0" customHeight="1">
      <c r="I28" s="54"/>
      <c r="J28" s="54"/>
    </row>
    <row r="29" ht="399.0" customHeight="1">
      <c r="I29" s="54"/>
      <c r="J29" s="54"/>
    </row>
    <row r="30" ht="399.0" customHeight="1">
      <c r="I30" s="54"/>
      <c r="J30" s="54"/>
    </row>
    <row r="31" ht="399.0" customHeight="1">
      <c r="I31" s="54"/>
      <c r="J31" s="54"/>
    </row>
    <row r="32" ht="399.0" customHeight="1">
      <c r="I32" s="54"/>
      <c r="J32" s="54"/>
    </row>
    <row r="33" ht="399.0" customHeight="1">
      <c r="I33" s="54"/>
      <c r="J33" s="54"/>
    </row>
    <row r="34" ht="399.0" customHeight="1">
      <c r="I34" s="54"/>
      <c r="J34" s="54"/>
    </row>
    <row r="35" ht="399.0" customHeight="1">
      <c r="I35" s="54"/>
      <c r="J35" s="54"/>
    </row>
    <row r="36" ht="399.0" customHeight="1">
      <c r="I36" s="54"/>
      <c r="J36" s="54"/>
    </row>
    <row r="37" ht="399.0" customHeight="1">
      <c r="I37" s="54"/>
      <c r="J37" s="54"/>
    </row>
    <row r="38" ht="399.0" customHeight="1">
      <c r="I38" s="54"/>
      <c r="J38" s="54"/>
    </row>
    <row r="39" ht="399.0" customHeight="1">
      <c r="I39" s="54"/>
      <c r="J39" s="54"/>
    </row>
    <row r="40" ht="399.0" customHeight="1">
      <c r="I40" s="54"/>
      <c r="J40" s="54"/>
    </row>
    <row r="41" ht="399.0" customHeight="1">
      <c r="I41" s="54"/>
      <c r="J41" s="54"/>
    </row>
    <row r="42" ht="399.0" customHeight="1">
      <c r="I42" s="54"/>
      <c r="J42" s="54"/>
    </row>
    <row r="43" ht="399.0" customHeight="1">
      <c r="I43" s="54"/>
      <c r="J43" s="54"/>
    </row>
    <row r="44" ht="399.0" customHeight="1">
      <c r="I44" s="54"/>
      <c r="J44" s="54"/>
    </row>
    <row r="45" ht="399.0" customHeight="1">
      <c r="I45" s="54"/>
      <c r="J45" s="54"/>
    </row>
    <row r="46" ht="399.0" customHeight="1">
      <c r="I46" s="54"/>
      <c r="J46" s="54"/>
    </row>
    <row r="47" ht="399.0" customHeight="1">
      <c r="I47" s="54"/>
      <c r="J47" s="54"/>
    </row>
    <row r="48" ht="399.0" customHeight="1">
      <c r="I48" s="54"/>
      <c r="J48" s="54"/>
    </row>
    <row r="49" ht="399.0" customHeight="1">
      <c r="I49" s="54"/>
      <c r="J49" s="54"/>
    </row>
    <row r="50" ht="399.0" customHeight="1">
      <c r="I50" s="54"/>
      <c r="J50" s="54"/>
    </row>
    <row r="51" ht="399.0" customHeight="1">
      <c r="I51" s="54"/>
      <c r="J51" s="54"/>
    </row>
    <row r="52" ht="399.0" customHeight="1">
      <c r="I52" s="54"/>
      <c r="J52" s="54"/>
    </row>
    <row r="53" ht="399.0" customHeight="1">
      <c r="I53" s="54"/>
      <c r="J53" s="54"/>
    </row>
    <row r="54" ht="399.0" customHeight="1">
      <c r="I54" s="54"/>
      <c r="J54" s="54"/>
    </row>
    <row r="55" ht="399.0" customHeight="1">
      <c r="I55" s="54"/>
      <c r="J55" s="54"/>
    </row>
    <row r="56" ht="399.0" customHeight="1">
      <c r="I56" s="54"/>
      <c r="J56" s="54"/>
    </row>
    <row r="57" ht="399.0" customHeight="1">
      <c r="I57" s="54"/>
      <c r="J57" s="54"/>
    </row>
    <row r="58" ht="399.0" customHeight="1">
      <c r="I58" s="54"/>
      <c r="J58" s="54"/>
    </row>
    <row r="59" ht="399.0" customHeight="1">
      <c r="I59" s="54"/>
      <c r="J59" s="54"/>
    </row>
    <row r="60" ht="399.0" customHeight="1">
      <c r="I60" s="54"/>
      <c r="J60" s="54"/>
    </row>
    <row r="61" ht="399.0" customHeight="1">
      <c r="I61" s="54"/>
      <c r="J61" s="54"/>
    </row>
    <row r="62" ht="399.0" customHeight="1">
      <c r="I62" s="54"/>
      <c r="J62" s="54"/>
    </row>
    <row r="63" ht="399.0" customHeight="1">
      <c r="I63" s="54"/>
      <c r="J63" s="54"/>
    </row>
    <row r="64" ht="399.0" customHeight="1">
      <c r="I64" s="54"/>
      <c r="J64" s="54"/>
    </row>
    <row r="65" ht="399.0" customHeight="1">
      <c r="I65" s="54"/>
      <c r="J65" s="54"/>
    </row>
    <row r="66" ht="399.0" customHeight="1">
      <c r="I66" s="54"/>
      <c r="J66" s="54"/>
    </row>
    <row r="67" ht="399.0" customHeight="1">
      <c r="I67" s="54"/>
      <c r="J67" s="54"/>
    </row>
    <row r="68" ht="399.0" customHeight="1">
      <c r="I68" s="54"/>
      <c r="J68" s="54"/>
    </row>
    <row r="69" ht="399.0" customHeight="1">
      <c r="I69" s="54"/>
      <c r="J69" s="54"/>
    </row>
    <row r="70" ht="399.0" customHeight="1">
      <c r="I70" s="54"/>
      <c r="J70" s="54"/>
    </row>
    <row r="71" ht="399.0" customHeight="1">
      <c r="I71" s="54"/>
      <c r="J71" s="54"/>
    </row>
    <row r="72" ht="399.0" customHeight="1">
      <c r="I72" s="54"/>
      <c r="J72" s="54"/>
    </row>
    <row r="73" ht="399.0" customHeight="1">
      <c r="I73" s="54"/>
      <c r="J73" s="54"/>
    </row>
    <row r="74" ht="399.0" customHeight="1">
      <c r="I74" s="54"/>
      <c r="J74" s="54"/>
    </row>
    <row r="75" ht="399.0" customHeight="1">
      <c r="I75" s="54"/>
      <c r="J75" s="54"/>
    </row>
    <row r="76" ht="399.0" customHeight="1">
      <c r="I76" s="54"/>
      <c r="J76" s="54"/>
    </row>
    <row r="77" ht="399.0" customHeight="1">
      <c r="I77" s="54"/>
      <c r="J77" s="54"/>
    </row>
    <row r="78" ht="399.0" customHeight="1">
      <c r="I78" s="54"/>
      <c r="J78" s="54"/>
    </row>
    <row r="79" ht="399.0" customHeight="1">
      <c r="I79" s="54"/>
      <c r="J79" s="54"/>
    </row>
    <row r="80" ht="399.0" customHeight="1">
      <c r="I80" s="54"/>
      <c r="J80" s="54"/>
    </row>
    <row r="81" ht="399.0" customHeight="1">
      <c r="I81" s="54"/>
      <c r="J81" s="54"/>
    </row>
    <row r="82" ht="399.0" customHeight="1">
      <c r="I82" s="54"/>
      <c r="J82" s="54"/>
    </row>
    <row r="83" ht="399.0" customHeight="1">
      <c r="I83" s="54"/>
      <c r="J83" s="54"/>
    </row>
    <row r="84" ht="399.0" customHeight="1">
      <c r="I84" s="54"/>
      <c r="J84" s="54"/>
    </row>
    <row r="85" ht="399.0" customHeight="1">
      <c r="I85" s="54"/>
      <c r="J85" s="54"/>
    </row>
    <row r="86" ht="399.0" customHeight="1">
      <c r="I86" s="54"/>
      <c r="J86" s="54"/>
    </row>
    <row r="87" ht="399.0" customHeight="1">
      <c r="I87" s="54"/>
      <c r="J87" s="54"/>
    </row>
    <row r="88" ht="399.0" customHeight="1">
      <c r="I88" s="54"/>
      <c r="J88" s="54"/>
    </row>
    <row r="89" ht="399.0" customHeight="1">
      <c r="I89" s="54"/>
      <c r="J89" s="54"/>
    </row>
    <row r="90" ht="399.0" customHeight="1">
      <c r="I90" s="54"/>
      <c r="J90" s="54"/>
    </row>
    <row r="91" ht="399.0" customHeight="1">
      <c r="I91" s="54"/>
      <c r="J91" s="54"/>
    </row>
    <row r="92" ht="399.0" customHeight="1">
      <c r="I92" s="54"/>
      <c r="J92" s="54"/>
    </row>
    <row r="93" ht="399.0" customHeight="1">
      <c r="I93" s="54"/>
      <c r="J93" s="54"/>
    </row>
    <row r="94" ht="399.0" customHeight="1">
      <c r="I94" s="54"/>
      <c r="J94" s="54"/>
    </row>
    <row r="95" ht="399.0" customHeight="1">
      <c r="I95" s="54"/>
      <c r="J95" s="54"/>
    </row>
    <row r="96" ht="399.0" customHeight="1">
      <c r="I96" s="54"/>
      <c r="J96" s="54"/>
    </row>
    <row r="97" ht="399.0" customHeight="1">
      <c r="I97" s="54"/>
      <c r="J97" s="54"/>
    </row>
    <row r="98" ht="399.0" customHeight="1">
      <c r="I98" s="54"/>
      <c r="J98" s="54"/>
    </row>
    <row r="99" ht="399.0" customHeight="1">
      <c r="I99" s="54"/>
      <c r="J99" s="54"/>
    </row>
    <row r="100" ht="399.0" customHeight="1">
      <c r="I100" s="54"/>
      <c r="J100" s="54"/>
    </row>
    <row r="101" ht="399.0" customHeight="1">
      <c r="I101" s="54"/>
      <c r="J101" s="54"/>
    </row>
    <row r="102" ht="399.0" customHeight="1">
      <c r="I102" s="54"/>
      <c r="J102" s="54"/>
    </row>
    <row r="103" ht="399.0" customHeight="1">
      <c r="I103" s="54"/>
      <c r="J103" s="54"/>
    </row>
    <row r="104" ht="399.0" customHeight="1">
      <c r="I104" s="54"/>
      <c r="J104" s="54"/>
    </row>
    <row r="105" ht="399.0" customHeight="1">
      <c r="I105" s="54"/>
      <c r="J105" s="54"/>
    </row>
    <row r="106" ht="399.0" customHeight="1">
      <c r="I106" s="54"/>
      <c r="J106" s="54"/>
    </row>
    <row r="107" ht="399.0" customHeight="1">
      <c r="I107" s="54"/>
      <c r="J107" s="54"/>
    </row>
    <row r="108" ht="399.0" customHeight="1">
      <c r="I108" s="54"/>
      <c r="J108" s="54"/>
    </row>
    <row r="109" ht="399.0" customHeight="1">
      <c r="I109" s="54"/>
      <c r="J109" s="54"/>
    </row>
    <row r="110" ht="399.0" customHeight="1">
      <c r="I110" s="54"/>
      <c r="J110" s="54"/>
    </row>
    <row r="111" ht="399.0" customHeight="1">
      <c r="I111" s="54"/>
      <c r="J111" s="54"/>
    </row>
    <row r="112" ht="399.0" customHeight="1">
      <c r="I112" s="54"/>
      <c r="J112" s="54"/>
    </row>
    <row r="113" ht="399.0" customHeight="1">
      <c r="I113" s="54"/>
      <c r="J113" s="54"/>
    </row>
    <row r="114" ht="399.0" customHeight="1">
      <c r="I114" s="54"/>
      <c r="J114" s="54"/>
    </row>
    <row r="115" ht="399.0" customHeight="1">
      <c r="I115" s="54"/>
      <c r="J115" s="54"/>
    </row>
    <row r="116" ht="399.0" customHeight="1">
      <c r="I116" s="54"/>
      <c r="J116" s="54"/>
    </row>
    <row r="117" ht="399.0" customHeight="1">
      <c r="I117" s="54"/>
      <c r="J117" s="54"/>
    </row>
    <row r="118" ht="399.0" customHeight="1">
      <c r="I118" s="54"/>
      <c r="J118" s="54"/>
    </row>
    <row r="119" ht="399.0" customHeight="1">
      <c r="I119" s="54"/>
      <c r="J119" s="54"/>
    </row>
    <row r="120" ht="399.0" customHeight="1">
      <c r="I120" s="54"/>
      <c r="J120" s="54"/>
    </row>
    <row r="121" ht="399.0" customHeight="1">
      <c r="I121" s="54"/>
      <c r="J121" s="54"/>
    </row>
    <row r="122" ht="399.0" customHeight="1">
      <c r="I122" s="54"/>
      <c r="J122" s="54"/>
    </row>
    <row r="123" ht="399.0" customHeight="1">
      <c r="I123" s="54"/>
      <c r="J123" s="54"/>
    </row>
    <row r="124" ht="399.0" customHeight="1">
      <c r="I124" s="54"/>
      <c r="J124" s="54"/>
    </row>
    <row r="125" ht="399.0" customHeight="1">
      <c r="I125" s="54"/>
      <c r="J125" s="54"/>
    </row>
    <row r="126" ht="399.0" customHeight="1">
      <c r="I126" s="54"/>
      <c r="J126" s="54"/>
    </row>
    <row r="127" ht="399.0" customHeight="1">
      <c r="I127" s="54"/>
      <c r="J127" s="54"/>
    </row>
    <row r="128" ht="399.0" customHeight="1">
      <c r="I128" s="54"/>
      <c r="J128" s="54"/>
    </row>
    <row r="129" ht="399.0" customHeight="1">
      <c r="I129" s="54"/>
      <c r="J129" s="54"/>
    </row>
    <row r="130" ht="399.0" customHeight="1">
      <c r="I130" s="54"/>
      <c r="J130" s="54"/>
    </row>
    <row r="131" ht="399.0" customHeight="1">
      <c r="I131" s="54"/>
      <c r="J131" s="54"/>
    </row>
    <row r="132" ht="399.0" customHeight="1">
      <c r="I132" s="54"/>
      <c r="J132" s="54"/>
    </row>
    <row r="133" ht="399.0" customHeight="1">
      <c r="I133" s="54"/>
      <c r="J133" s="54"/>
    </row>
    <row r="134" ht="399.0" customHeight="1">
      <c r="I134" s="54"/>
      <c r="J134" s="54"/>
    </row>
    <row r="135" ht="399.0" customHeight="1">
      <c r="I135" s="54"/>
      <c r="J135" s="54"/>
    </row>
    <row r="136" ht="399.0" customHeight="1">
      <c r="I136" s="54"/>
      <c r="J136" s="54"/>
    </row>
    <row r="137" ht="399.0" customHeight="1">
      <c r="I137" s="54"/>
      <c r="J137" s="54"/>
    </row>
    <row r="138" ht="399.0" customHeight="1">
      <c r="I138" s="54"/>
      <c r="J138" s="54"/>
    </row>
    <row r="139" ht="399.0" customHeight="1">
      <c r="I139" s="54"/>
      <c r="J139" s="54"/>
    </row>
    <row r="140" ht="399.0" customHeight="1">
      <c r="I140" s="54"/>
      <c r="J140" s="54"/>
    </row>
    <row r="141" ht="399.0" customHeight="1">
      <c r="I141" s="54"/>
      <c r="J141" s="54"/>
    </row>
    <row r="142" ht="399.0" customHeight="1">
      <c r="I142" s="54"/>
      <c r="J142" s="54"/>
    </row>
    <row r="143" ht="399.0" customHeight="1">
      <c r="I143" s="54"/>
      <c r="J143" s="54"/>
    </row>
    <row r="144" ht="399.0" customHeight="1">
      <c r="I144" s="54"/>
      <c r="J144" s="54"/>
    </row>
    <row r="145" ht="399.0" customHeight="1">
      <c r="I145" s="54"/>
      <c r="J145" s="54"/>
    </row>
    <row r="146" ht="399.0" customHeight="1">
      <c r="I146" s="54"/>
      <c r="J146" s="54"/>
    </row>
    <row r="147" ht="399.0" customHeight="1">
      <c r="I147" s="54"/>
      <c r="J147" s="54"/>
    </row>
    <row r="148" ht="399.0" customHeight="1">
      <c r="I148" s="54"/>
      <c r="J148" s="54"/>
    </row>
    <row r="149" ht="399.0" customHeight="1">
      <c r="I149" s="54"/>
      <c r="J149" s="54"/>
    </row>
    <row r="150" ht="399.0" customHeight="1">
      <c r="I150" s="54"/>
      <c r="J150" s="54"/>
    </row>
    <row r="151" ht="399.0" customHeight="1">
      <c r="I151" s="54"/>
      <c r="J151" s="54"/>
    </row>
    <row r="152" ht="399.0" customHeight="1">
      <c r="I152" s="54"/>
      <c r="J152" s="54"/>
    </row>
    <row r="153" ht="399.0" customHeight="1">
      <c r="I153" s="54"/>
      <c r="J153" s="54"/>
    </row>
    <row r="154" ht="399.0" customHeight="1">
      <c r="I154" s="54"/>
      <c r="J154" s="54"/>
    </row>
    <row r="155" ht="399.0" customHeight="1">
      <c r="I155" s="54"/>
      <c r="J155" s="54"/>
    </row>
    <row r="156" ht="399.0" customHeight="1">
      <c r="I156" s="54"/>
      <c r="J156" s="54"/>
    </row>
    <row r="157" ht="399.0" customHeight="1">
      <c r="I157" s="54"/>
      <c r="J157" s="54"/>
    </row>
    <row r="158" ht="399.0" customHeight="1">
      <c r="I158" s="54"/>
      <c r="J158" s="54"/>
    </row>
    <row r="159" ht="399.0" customHeight="1">
      <c r="I159" s="54"/>
      <c r="J159" s="54"/>
    </row>
    <row r="160" ht="399.0" customHeight="1">
      <c r="I160" s="54"/>
      <c r="J160" s="54"/>
    </row>
    <row r="161" ht="399.0" customHeight="1">
      <c r="I161" s="54"/>
      <c r="J161" s="54"/>
    </row>
    <row r="162" ht="399.0" customHeight="1">
      <c r="I162" s="54"/>
      <c r="J162" s="54"/>
    </row>
    <row r="163" ht="399.0" customHeight="1">
      <c r="I163" s="54"/>
      <c r="J163" s="54"/>
    </row>
    <row r="164" ht="399.0" customHeight="1">
      <c r="I164" s="54"/>
      <c r="J164" s="54"/>
    </row>
    <row r="165" ht="399.0" customHeight="1">
      <c r="I165" s="54"/>
      <c r="J165" s="54"/>
    </row>
    <row r="166" ht="399.0" customHeight="1">
      <c r="I166" s="54"/>
      <c r="J166" s="54"/>
    </row>
    <row r="167" ht="399.0" customHeight="1">
      <c r="I167" s="54"/>
      <c r="J167" s="54"/>
    </row>
    <row r="168" ht="399.0" customHeight="1">
      <c r="I168" s="54"/>
      <c r="J168" s="54"/>
    </row>
    <row r="169" ht="399.0" customHeight="1">
      <c r="I169" s="54"/>
      <c r="J169" s="54"/>
    </row>
    <row r="170" ht="399.0" customHeight="1">
      <c r="I170" s="54"/>
      <c r="J170" s="54"/>
    </row>
    <row r="171" ht="399.0" customHeight="1">
      <c r="I171" s="54"/>
      <c r="J171" s="54"/>
    </row>
    <row r="172" ht="399.0" customHeight="1">
      <c r="I172" s="54"/>
      <c r="J172" s="54"/>
    </row>
    <row r="173" ht="399.0" customHeight="1">
      <c r="I173" s="54"/>
      <c r="J173" s="54"/>
    </row>
    <row r="174" ht="399.0" customHeight="1">
      <c r="I174" s="54"/>
      <c r="J174" s="54"/>
    </row>
    <row r="175" ht="399.0" customHeight="1">
      <c r="I175" s="54"/>
      <c r="J175" s="54"/>
    </row>
    <row r="176" ht="399.0" customHeight="1">
      <c r="I176" s="54"/>
      <c r="J176" s="54"/>
    </row>
    <row r="177" ht="399.0" customHeight="1">
      <c r="I177" s="54"/>
      <c r="J177" s="54"/>
    </row>
    <row r="178" ht="399.0" customHeight="1">
      <c r="I178" s="54"/>
      <c r="J178" s="54"/>
    </row>
    <row r="179" ht="399.0" customHeight="1">
      <c r="I179" s="54"/>
      <c r="J179" s="54"/>
    </row>
    <row r="180" ht="399.0" customHeight="1">
      <c r="I180" s="54"/>
      <c r="J180" s="54"/>
    </row>
    <row r="181" ht="399.0" customHeight="1">
      <c r="I181" s="54"/>
      <c r="J181" s="54"/>
    </row>
    <row r="182" ht="399.0" customHeight="1">
      <c r="I182" s="54"/>
      <c r="J182" s="54"/>
    </row>
    <row r="183" ht="399.0" customHeight="1">
      <c r="I183" s="54"/>
      <c r="J183" s="54"/>
    </row>
    <row r="184" ht="399.0" customHeight="1">
      <c r="I184" s="54"/>
      <c r="J184" s="54"/>
    </row>
    <row r="185" ht="399.0" customHeight="1">
      <c r="I185" s="54"/>
      <c r="J185" s="54"/>
    </row>
    <row r="186" ht="399.0" customHeight="1">
      <c r="I186" s="54"/>
      <c r="J186" s="54"/>
    </row>
    <row r="187" ht="399.0" customHeight="1">
      <c r="I187" s="54"/>
      <c r="J187" s="54"/>
    </row>
    <row r="188" ht="399.0" customHeight="1">
      <c r="I188" s="54"/>
      <c r="J188" s="54"/>
    </row>
    <row r="189" ht="399.0" customHeight="1">
      <c r="I189" s="54"/>
      <c r="J189" s="54"/>
    </row>
    <row r="190" ht="399.0" customHeight="1">
      <c r="I190" s="54"/>
      <c r="J190" s="54"/>
    </row>
    <row r="191" ht="399.0" customHeight="1">
      <c r="I191" s="54"/>
      <c r="J191" s="54"/>
    </row>
    <row r="192" ht="399.0" customHeight="1">
      <c r="I192" s="54"/>
      <c r="J192" s="54"/>
    </row>
    <row r="193" ht="399.0" customHeight="1">
      <c r="I193" s="54"/>
      <c r="J193" s="54"/>
    </row>
    <row r="194" ht="399.0" customHeight="1">
      <c r="I194" s="54"/>
      <c r="J194" s="54"/>
    </row>
    <row r="195" ht="399.0" customHeight="1">
      <c r="I195" s="54"/>
      <c r="J195" s="54"/>
    </row>
    <row r="196" ht="399.0" customHeight="1">
      <c r="I196" s="54"/>
      <c r="J196" s="54"/>
    </row>
    <row r="197" ht="399.0" customHeight="1">
      <c r="I197" s="54"/>
      <c r="J197" s="54"/>
    </row>
    <row r="198" ht="399.0" customHeight="1">
      <c r="I198" s="54"/>
      <c r="J198" s="54"/>
    </row>
    <row r="199" ht="399.0" customHeight="1">
      <c r="I199" s="54"/>
      <c r="J199" s="54"/>
    </row>
    <row r="200" ht="399.0" customHeight="1">
      <c r="I200" s="54"/>
      <c r="J200" s="54"/>
    </row>
    <row r="201" ht="399.0" customHeight="1">
      <c r="I201" s="54"/>
      <c r="J201" s="54"/>
    </row>
    <row r="202" ht="399.0" customHeight="1">
      <c r="I202" s="54"/>
      <c r="J202" s="54"/>
    </row>
    <row r="203" ht="399.0" customHeight="1">
      <c r="I203" s="54"/>
      <c r="J203" s="54"/>
    </row>
    <row r="204" ht="399.0" customHeight="1">
      <c r="I204" s="54"/>
      <c r="J204" s="54"/>
    </row>
    <row r="205" ht="399.0" customHeight="1">
      <c r="I205" s="54"/>
      <c r="J205" s="54"/>
    </row>
    <row r="206" ht="399.0" customHeight="1">
      <c r="I206" s="54"/>
      <c r="J206" s="54"/>
    </row>
    <row r="207" ht="399.0" customHeight="1">
      <c r="I207" s="54"/>
      <c r="J207" s="54"/>
    </row>
    <row r="208" ht="399.0" customHeight="1">
      <c r="I208" s="54"/>
      <c r="J208" s="54"/>
    </row>
    <row r="209" ht="399.0" customHeight="1">
      <c r="I209" s="54"/>
      <c r="J209" s="54"/>
    </row>
    <row r="210" ht="399.0" customHeight="1">
      <c r="I210" s="54"/>
      <c r="J210" s="54"/>
    </row>
    <row r="211" ht="399.0" customHeight="1">
      <c r="I211" s="54"/>
      <c r="J211" s="54"/>
    </row>
    <row r="212" ht="399.0" customHeight="1">
      <c r="I212" s="54"/>
      <c r="J212" s="54"/>
    </row>
    <row r="213" ht="399.0" customHeight="1">
      <c r="I213" s="54"/>
      <c r="J213" s="54"/>
    </row>
    <row r="214" ht="399.0" customHeight="1">
      <c r="I214" s="54"/>
      <c r="J214" s="54"/>
    </row>
    <row r="215" ht="399.0" customHeight="1">
      <c r="I215" s="54"/>
      <c r="J215" s="54"/>
    </row>
    <row r="216" ht="399.0" customHeight="1">
      <c r="I216" s="54"/>
      <c r="J216" s="54"/>
    </row>
    <row r="217" ht="399.0" customHeight="1">
      <c r="I217" s="54"/>
      <c r="J217" s="54"/>
    </row>
    <row r="218" ht="399.0" customHeight="1">
      <c r="I218" s="54"/>
      <c r="J218" s="54"/>
    </row>
    <row r="219" ht="399.0" customHeight="1">
      <c r="I219" s="54"/>
      <c r="J219" s="54"/>
    </row>
    <row r="220" ht="399.0" customHeight="1">
      <c r="I220" s="54"/>
      <c r="J220" s="54"/>
    </row>
    <row r="221" ht="399.0" customHeight="1">
      <c r="I221" s="54"/>
      <c r="J221" s="54"/>
    </row>
    <row r="222" ht="399.0" customHeight="1">
      <c r="I222" s="54"/>
      <c r="J222" s="54"/>
    </row>
    <row r="223" ht="399.0" customHeight="1">
      <c r="I223" s="54"/>
      <c r="J223" s="54"/>
    </row>
    <row r="224" ht="399.0" customHeight="1">
      <c r="I224" s="54"/>
      <c r="J224" s="54"/>
    </row>
    <row r="225" ht="399.0" customHeight="1">
      <c r="I225" s="54"/>
      <c r="J225" s="54"/>
    </row>
    <row r="226" ht="399.0" customHeight="1">
      <c r="I226" s="54"/>
      <c r="J226" s="54"/>
    </row>
    <row r="227" ht="399.0" customHeight="1">
      <c r="I227" s="54"/>
      <c r="J227" s="54"/>
    </row>
    <row r="228" ht="399.0" customHeight="1">
      <c r="I228" s="54"/>
      <c r="J228" s="54"/>
    </row>
    <row r="229" ht="399.0" customHeight="1">
      <c r="I229" s="54"/>
      <c r="J229" s="54"/>
    </row>
    <row r="230" ht="399.0" customHeight="1">
      <c r="I230" s="54"/>
      <c r="J230" s="54"/>
    </row>
    <row r="231" ht="399.0" customHeight="1">
      <c r="I231" s="54"/>
      <c r="J231" s="54"/>
    </row>
    <row r="232" ht="399.0" customHeight="1">
      <c r="I232" s="54"/>
      <c r="J232" s="54"/>
    </row>
    <row r="233" ht="399.0" customHeight="1">
      <c r="I233" s="54"/>
      <c r="J233" s="54"/>
    </row>
    <row r="234" ht="399.0" customHeight="1">
      <c r="I234" s="54"/>
      <c r="J234" s="54"/>
    </row>
    <row r="235" ht="399.0" customHeight="1">
      <c r="I235" s="54"/>
      <c r="J235" s="54"/>
    </row>
    <row r="236" ht="399.0" customHeight="1">
      <c r="I236" s="54"/>
      <c r="J236" s="54"/>
    </row>
    <row r="237" ht="399.0" customHeight="1">
      <c r="I237" s="54"/>
      <c r="J237" s="54"/>
    </row>
    <row r="238" ht="399.0" customHeight="1">
      <c r="I238" s="54"/>
      <c r="J238" s="54"/>
    </row>
    <row r="239" ht="399.0" customHeight="1">
      <c r="I239" s="54"/>
      <c r="J239" s="54"/>
    </row>
    <row r="240" ht="399.0" customHeight="1">
      <c r="I240" s="54"/>
      <c r="J240" s="54"/>
    </row>
    <row r="241" ht="399.0" customHeight="1">
      <c r="I241" s="54"/>
      <c r="J241" s="54"/>
    </row>
    <row r="242" ht="399.0" customHeight="1">
      <c r="I242" s="54"/>
      <c r="J242" s="54"/>
    </row>
    <row r="243" ht="399.0" customHeight="1">
      <c r="I243" s="54"/>
      <c r="J243" s="54"/>
    </row>
    <row r="244" ht="399.0" customHeight="1">
      <c r="I244" s="54"/>
      <c r="J244" s="54"/>
    </row>
    <row r="245" ht="399.0" customHeight="1">
      <c r="I245" s="54"/>
      <c r="J245" s="54"/>
    </row>
    <row r="246" ht="399.0" customHeight="1">
      <c r="I246" s="54"/>
      <c r="J246" s="54"/>
    </row>
    <row r="247" ht="399.0" customHeight="1">
      <c r="I247" s="54"/>
      <c r="J247" s="54"/>
    </row>
    <row r="248" ht="399.0" customHeight="1">
      <c r="I248" s="54"/>
      <c r="J248" s="54"/>
    </row>
    <row r="249" ht="399.0" customHeight="1">
      <c r="I249" s="54"/>
      <c r="J249" s="54"/>
    </row>
    <row r="250" ht="399.0" customHeight="1">
      <c r="I250" s="54"/>
      <c r="J250" s="54"/>
    </row>
    <row r="251" ht="399.0" customHeight="1">
      <c r="I251" s="54"/>
      <c r="J251" s="54"/>
    </row>
    <row r="252" ht="399.0" customHeight="1">
      <c r="I252" s="54"/>
      <c r="J252" s="54"/>
    </row>
    <row r="253" ht="399.0" customHeight="1">
      <c r="I253" s="54"/>
      <c r="J253" s="54"/>
    </row>
    <row r="254" ht="399.0" customHeight="1">
      <c r="I254" s="54"/>
      <c r="J254" s="54"/>
    </row>
    <row r="255" ht="399.0" customHeight="1">
      <c r="I255" s="54"/>
      <c r="J255" s="54"/>
    </row>
    <row r="256" ht="399.0" customHeight="1">
      <c r="I256" s="54"/>
      <c r="J256" s="54"/>
    </row>
    <row r="257" ht="399.0" customHeight="1">
      <c r="I257" s="54"/>
      <c r="J257" s="54"/>
    </row>
    <row r="258" ht="399.0" customHeight="1">
      <c r="I258" s="54"/>
      <c r="J258" s="54"/>
    </row>
    <row r="259" ht="399.0" customHeight="1">
      <c r="I259" s="54"/>
      <c r="J259" s="54"/>
    </row>
    <row r="260" ht="399.0" customHeight="1">
      <c r="I260" s="54"/>
      <c r="J260" s="54"/>
    </row>
    <row r="261" ht="399.0" customHeight="1">
      <c r="I261" s="54"/>
      <c r="J261" s="54"/>
    </row>
    <row r="262" ht="399.0" customHeight="1">
      <c r="I262" s="54"/>
      <c r="J262" s="54"/>
    </row>
    <row r="263" ht="399.0" customHeight="1">
      <c r="I263" s="54"/>
      <c r="J263" s="54"/>
    </row>
    <row r="264" ht="399.0" customHeight="1">
      <c r="I264" s="54"/>
      <c r="J264" s="54"/>
    </row>
    <row r="265" ht="399.0" customHeight="1">
      <c r="I265" s="54"/>
      <c r="J265" s="54"/>
    </row>
    <row r="266" ht="399.0" customHeight="1">
      <c r="I266" s="54"/>
      <c r="J266" s="54"/>
    </row>
    <row r="267" ht="399.0" customHeight="1">
      <c r="I267" s="54"/>
      <c r="J267" s="54"/>
    </row>
    <row r="268" ht="399.0" customHeight="1">
      <c r="I268" s="54"/>
      <c r="J268" s="54"/>
    </row>
    <row r="269" ht="399.0" customHeight="1">
      <c r="I269" s="54"/>
      <c r="J269" s="54"/>
    </row>
    <row r="270" ht="399.0" customHeight="1">
      <c r="I270" s="54"/>
      <c r="J270" s="54"/>
    </row>
    <row r="271" ht="399.0" customHeight="1">
      <c r="I271" s="54"/>
      <c r="J271" s="54"/>
    </row>
    <row r="272" ht="399.0" customHeight="1">
      <c r="I272" s="54"/>
      <c r="J272" s="54"/>
    </row>
    <row r="273" ht="399.0" customHeight="1">
      <c r="I273" s="54"/>
      <c r="J273" s="54"/>
    </row>
    <row r="274" ht="399.0" customHeight="1">
      <c r="I274" s="54"/>
      <c r="J274" s="54"/>
    </row>
    <row r="275" ht="399.0" customHeight="1">
      <c r="I275" s="54"/>
      <c r="J275" s="54"/>
    </row>
    <row r="276" ht="399.0" customHeight="1">
      <c r="I276" s="54"/>
      <c r="J276" s="54"/>
    </row>
    <row r="277" ht="399.0" customHeight="1">
      <c r="I277" s="54"/>
      <c r="J277" s="54"/>
    </row>
    <row r="278" ht="399.0" customHeight="1">
      <c r="I278" s="54"/>
      <c r="J278" s="54"/>
    </row>
    <row r="279" ht="399.0" customHeight="1">
      <c r="I279" s="54"/>
      <c r="J279" s="54"/>
    </row>
    <row r="280" ht="399.0" customHeight="1">
      <c r="I280" s="54"/>
      <c r="J280" s="54"/>
    </row>
    <row r="281" ht="399.0" customHeight="1">
      <c r="I281" s="54"/>
      <c r="J281" s="54"/>
    </row>
    <row r="282" ht="399.0" customHeight="1">
      <c r="I282" s="54"/>
      <c r="J282" s="54"/>
    </row>
    <row r="283" ht="399.0" customHeight="1">
      <c r="I283" s="54"/>
      <c r="J283" s="54"/>
    </row>
    <row r="284" ht="399.0" customHeight="1">
      <c r="I284" s="54"/>
      <c r="J284" s="54"/>
    </row>
    <row r="285" ht="399.0" customHeight="1">
      <c r="I285" s="54"/>
      <c r="J285" s="54"/>
    </row>
    <row r="286" ht="399.0" customHeight="1">
      <c r="I286" s="54"/>
      <c r="J286" s="54"/>
    </row>
    <row r="287" ht="399.0" customHeight="1">
      <c r="I287" s="54"/>
      <c r="J287" s="54"/>
    </row>
    <row r="288" ht="399.0" customHeight="1">
      <c r="I288" s="54"/>
      <c r="J288" s="54"/>
    </row>
    <row r="289" ht="399.0" customHeight="1">
      <c r="I289" s="54"/>
      <c r="J289" s="54"/>
    </row>
    <row r="290" ht="399.0" customHeight="1">
      <c r="I290" s="54"/>
      <c r="J290" s="54"/>
    </row>
    <row r="291" ht="399.0" customHeight="1">
      <c r="I291" s="54"/>
      <c r="J291" s="54"/>
    </row>
    <row r="292" ht="399.0" customHeight="1">
      <c r="I292" s="54"/>
      <c r="J292" s="54"/>
    </row>
    <row r="293" ht="399.0" customHeight="1">
      <c r="I293" s="54"/>
      <c r="J293" s="54"/>
    </row>
    <row r="294" ht="399.0" customHeight="1">
      <c r="I294" s="54"/>
      <c r="J294" s="54"/>
    </row>
    <row r="295" ht="399.0" customHeight="1">
      <c r="I295" s="54"/>
      <c r="J295" s="54"/>
    </row>
    <row r="296" ht="399.0" customHeight="1">
      <c r="I296" s="54"/>
      <c r="J296" s="54"/>
    </row>
    <row r="297" ht="399.0" customHeight="1">
      <c r="I297" s="54"/>
      <c r="J297" s="54"/>
    </row>
    <row r="298" ht="399.0" customHeight="1">
      <c r="I298" s="54"/>
      <c r="J298" s="54"/>
    </row>
    <row r="299" ht="399.0" customHeight="1">
      <c r="I299" s="54"/>
      <c r="J299" s="54"/>
    </row>
    <row r="300" ht="399.0" customHeight="1">
      <c r="I300" s="54"/>
      <c r="J300" s="54"/>
    </row>
    <row r="301" ht="399.0" customHeight="1">
      <c r="I301" s="54"/>
      <c r="J301" s="54"/>
    </row>
    <row r="302" ht="399.0" customHeight="1">
      <c r="I302" s="54"/>
      <c r="J302" s="54"/>
    </row>
    <row r="303" ht="399.0" customHeight="1">
      <c r="I303" s="54"/>
      <c r="J303" s="54"/>
    </row>
    <row r="304" ht="399.0" customHeight="1">
      <c r="I304" s="54"/>
      <c r="J304" s="54"/>
    </row>
    <row r="305" ht="399.0" customHeight="1">
      <c r="I305" s="54"/>
      <c r="J305" s="54"/>
    </row>
    <row r="306" ht="399.0" customHeight="1">
      <c r="I306" s="54"/>
      <c r="J306" s="54"/>
    </row>
    <row r="307" ht="399.0" customHeight="1">
      <c r="I307" s="54"/>
      <c r="J307" s="54"/>
    </row>
    <row r="308" ht="399.0" customHeight="1">
      <c r="I308" s="54"/>
      <c r="J308" s="54"/>
    </row>
    <row r="309" ht="399.0" customHeight="1">
      <c r="I309" s="54"/>
      <c r="J309" s="54"/>
    </row>
    <row r="310" ht="399.0" customHeight="1">
      <c r="I310" s="54"/>
      <c r="J310" s="54"/>
    </row>
    <row r="311" ht="399.0" customHeight="1">
      <c r="I311" s="54"/>
      <c r="J311" s="54"/>
    </row>
    <row r="312" ht="399.0" customHeight="1">
      <c r="I312" s="54"/>
      <c r="J312" s="54"/>
    </row>
    <row r="313" ht="399.0" customHeight="1">
      <c r="I313" s="54"/>
      <c r="J313" s="54"/>
    </row>
    <row r="314" ht="399.0" customHeight="1">
      <c r="I314" s="54"/>
      <c r="J314" s="54"/>
    </row>
    <row r="315" ht="399.0" customHeight="1">
      <c r="I315" s="54"/>
      <c r="J315" s="54"/>
    </row>
    <row r="316" ht="399.0" customHeight="1">
      <c r="I316" s="54"/>
      <c r="J316" s="54"/>
    </row>
    <row r="317" ht="399.0" customHeight="1">
      <c r="I317" s="54"/>
      <c r="J317" s="54"/>
    </row>
    <row r="318" ht="399.0" customHeight="1">
      <c r="I318" s="54"/>
      <c r="J318" s="54"/>
    </row>
    <row r="319" ht="399.0" customHeight="1">
      <c r="I319" s="54"/>
      <c r="J319" s="54"/>
    </row>
    <row r="320" ht="399.0" customHeight="1">
      <c r="I320" s="54"/>
      <c r="J320" s="54"/>
    </row>
    <row r="321" ht="399.0" customHeight="1">
      <c r="I321" s="54"/>
      <c r="J321" s="54"/>
    </row>
    <row r="322" ht="399.0" customHeight="1">
      <c r="I322" s="54"/>
      <c r="J322" s="54"/>
    </row>
    <row r="323" ht="399.0" customHeight="1">
      <c r="I323" s="54"/>
      <c r="J323" s="54"/>
    </row>
    <row r="324" ht="399.0" customHeight="1">
      <c r="I324" s="54"/>
      <c r="J324" s="54"/>
    </row>
    <row r="325" ht="399.0" customHeight="1">
      <c r="I325" s="54"/>
      <c r="J325" s="54"/>
    </row>
    <row r="326" ht="399.0" customHeight="1">
      <c r="I326" s="54"/>
      <c r="J326" s="54"/>
    </row>
    <row r="327" ht="399.0" customHeight="1">
      <c r="I327" s="54"/>
      <c r="J327" s="54"/>
    </row>
    <row r="328" ht="399.0" customHeight="1">
      <c r="I328" s="54"/>
      <c r="J328" s="54"/>
    </row>
    <row r="329" ht="399.0" customHeight="1">
      <c r="I329" s="54"/>
      <c r="J329" s="54"/>
    </row>
    <row r="330" ht="399.0" customHeight="1">
      <c r="I330" s="54"/>
      <c r="J330" s="54"/>
    </row>
    <row r="331" ht="399.0" customHeight="1">
      <c r="I331" s="54"/>
      <c r="J331" s="54"/>
    </row>
    <row r="332" ht="399.0" customHeight="1">
      <c r="I332" s="54"/>
      <c r="J332" s="54"/>
    </row>
    <row r="333" ht="399.0" customHeight="1">
      <c r="I333" s="54"/>
      <c r="J333" s="54"/>
    </row>
    <row r="334" ht="399.0" customHeight="1">
      <c r="I334" s="54"/>
      <c r="J334" s="54"/>
    </row>
    <row r="335" ht="399.0" customHeight="1">
      <c r="I335" s="54"/>
      <c r="J335" s="54"/>
    </row>
    <row r="336" ht="399.0" customHeight="1">
      <c r="I336" s="54"/>
      <c r="J336" s="54"/>
    </row>
    <row r="337" ht="399.0" customHeight="1">
      <c r="I337" s="54"/>
      <c r="J337" s="54"/>
    </row>
    <row r="338" ht="399.0" customHeight="1">
      <c r="I338" s="54"/>
      <c r="J338" s="54"/>
    </row>
    <row r="339" ht="399.0" customHeight="1">
      <c r="I339" s="54"/>
      <c r="J339" s="54"/>
    </row>
    <row r="340" ht="399.0" customHeight="1">
      <c r="I340" s="54"/>
      <c r="J340" s="54"/>
    </row>
    <row r="341" ht="399.0" customHeight="1">
      <c r="I341" s="54"/>
      <c r="J341" s="54"/>
    </row>
    <row r="342" ht="399.0" customHeight="1">
      <c r="I342" s="54"/>
      <c r="J342" s="54"/>
    </row>
    <row r="343" ht="399.0" customHeight="1">
      <c r="I343" s="54"/>
      <c r="J343" s="54"/>
    </row>
    <row r="344" ht="399.0" customHeight="1">
      <c r="I344" s="54"/>
      <c r="J344" s="54"/>
    </row>
    <row r="345" ht="399.0" customHeight="1">
      <c r="I345" s="54"/>
      <c r="J345" s="54"/>
    </row>
    <row r="346" ht="399.0" customHeight="1">
      <c r="I346" s="54"/>
      <c r="J346" s="54"/>
    </row>
    <row r="347" ht="399.0" customHeight="1">
      <c r="I347" s="54"/>
      <c r="J347" s="54"/>
    </row>
    <row r="348" ht="399.0" customHeight="1">
      <c r="I348" s="54"/>
      <c r="J348" s="54"/>
    </row>
    <row r="349" ht="399.0" customHeight="1">
      <c r="I349" s="54"/>
      <c r="J349" s="54"/>
    </row>
    <row r="350" ht="399.0" customHeight="1">
      <c r="I350" s="54"/>
      <c r="J350" s="54"/>
    </row>
    <row r="351" ht="399.0" customHeight="1">
      <c r="I351" s="54"/>
      <c r="J351" s="54"/>
    </row>
    <row r="352" ht="399.0" customHeight="1">
      <c r="I352" s="54"/>
      <c r="J352" s="54"/>
    </row>
    <row r="353" ht="399.0" customHeight="1">
      <c r="I353" s="54"/>
      <c r="J353" s="54"/>
    </row>
    <row r="354" ht="399.0" customHeight="1">
      <c r="I354" s="54"/>
      <c r="J354" s="54"/>
    </row>
    <row r="355" ht="399.0" customHeight="1">
      <c r="I355" s="54"/>
      <c r="J355" s="54"/>
    </row>
    <row r="356" ht="399.0" customHeight="1">
      <c r="I356" s="54"/>
      <c r="J356" s="54"/>
    </row>
    <row r="357" ht="399.0" customHeight="1">
      <c r="I357" s="54"/>
      <c r="J357" s="54"/>
    </row>
    <row r="358" ht="399.0" customHeight="1">
      <c r="I358" s="54"/>
      <c r="J358" s="54"/>
    </row>
    <row r="359" ht="399.0" customHeight="1">
      <c r="I359" s="54"/>
      <c r="J359" s="54"/>
    </row>
    <row r="360" ht="399.0" customHeight="1">
      <c r="I360" s="54"/>
      <c r="J360" s="54"/>
    </row>
    <row r="361" ht="399.0" customHeight="1">
      <c r="I361" s="54"/>
      <c r="J361" s="54"/>
    </row>
    <row r="362" ht="399.0" customHeight="1">
      <c r="I362" s="54"/>
      <c r="J362" s="54"/>
    </row>
    <row r="363" ht="399.0" customHeight="1">
      <c r="I363" s="54"/>
      <c r="J363" s="54"/>
    </row>
    <row r="364" ht="399.0" customHeight="1">
      <c r="I364" s="54"/>
      <c r="J364" s="54"/>
    </row>
    <row r="365" ht="399.0" customHeight="1">
      <c r="I365" s="54"/>
      <c r="J365" s="54"/>
    </row>
    <row r="366" ht="399.0" customHeight="1">
      <c r="I366" s="54"/>
      <c r="J366" s="54"/>
    </row>
    <row r="367" ht="399.0" customHeight="1">
      <c r="I367" s="54"/>
      <c r="J367" s="54"/>
    </row>
    <row r="368" ht="399.0" customHeight="1">
      <c r="I368" s="54"/>
      <c r="J368" s="54"/>
    </row>
    <row r="369" ht="399.0" customHeight="1">
      <c r="I369" s="54"/>
      <c r="J369" s="54"/>
    </row>
    <row r="370" ht="399.0" customHeight="1">
      <c r="I370" s="54"/>
      <c r="J370" s="54"/>
    </row>
    <row r="371" ht="399.0" customHeight="1">
      <c r="I371" s="54"/>
      <c r="J371" s="54"/>
    </row>
    <row r="372" ht="399.0" customHeight="1">
      <c r="I372" s="54"/>
      <c r="J372" s="54"/>
    </row>
    <row r="373" ht="399.0" customHeight="1">
      <c r="I373" s="54"/>
      <c r="J373" s="54"/>
    </row>
    <row r="374" ht="399.0" customHeight="1">
      <c r="I374" s="54"/>
      <c r="J374" s="54"/>
    </row>
    <row r="375" ht="399.0" customHeight="1">
      <c r="I375" s="54"/>
      <c r="J375" s="54"/>
    </row>
    <row r="376" ht="399.0" customHeight="1">
      <c r="I376" s="54"/>
      <c r="J376" s="54"/>
    </row>
    <row r="377" ht="399.0" customHeight="1">
      <c r="I377" s="54"/>
      <c r="J377" s="54"/>
    </row>
    <row r="378" ht="399.0" customHeight="1">
      <c r="I378" s="54"/>
      <c r="J378" s="54"/>
    </row>
    <row r="379" ht="399.0" customHeight="1">
      <c r="I379" s="54"/>
      <c r="J379" s="54"/>
    </row>
    <row r="380" ht="399.0" customHeight="1">
      <c r="I380" s="54"/>
      <c r="J380" s="54"/>
    </row>
    <row r="381" ht="399.0" customHeight="1">
      <c r="I381" s="54"/>
      <c r="J381" s="54"/>
    </row>
    <row r="382" ht="399.0" customHeight="1">
      <c r="I382" s="54"/>
      <c r="J382" s="54"/>
    </row>
    <row r="383" ht="399.0" customHeight="1">
      <c r="I383" s="54"/>
      <c r="J383" s="54"/>
    </row>
    <row r="384" ht="399.0" customHeight="1">
      <c r="I384" s="54"/>
      <c r="J384" s="54"/>
    </row>
    <row r="385" ht="399.0" customHeight="1">
      <c r="I385" s="54"/>
      <c r="J385" s="54"/>
    </row>
    <row r="386" ht="399.0" customHeight="1">
      <c r="I386" s="54"/>
      <c r="J386" s="54"/>
    </row>
    <row r="387" ht="399.0" customHeight="1">
      <c r="I387" s="54"/>
      <c r="J387" s="54"/>
    </row>
    <row r="388" ht="399.0" customHeight="1">
      <c r="I388" s="54"/>
      <c r="J388" s="54"/>
    </row>
    <row r="389" ht="399.0" customHeight="1">
      <c r="I389" s="54"/>
      <c r="J389" s="54"/>
    </row>
    <row r="390" ht="399.0" customHeight="1">
      <c r="I390" s="54"/>
      <c r="J390" s="54"/>
    </row>
    <row r="391" ht="399.0" customHeight="1">
      <c r="I391" s="54"/>
      <c r="J391" s="54"/>
    </row>
    <row r="392" ht="399.0" customHeight="1">
      <c r="I392" s="54"/>
      <c r="J392" s="54"/>
    </row>
    <row r="393" ht="399.0" customHeight="1">
      <c r="I393" s="54"/>
      <c r="J393" s="54"/>
    </row>
    <row r="394" ht="399.0" customHeight="1">
      <c r="I394" s="54"/>
      <c r="J394" s="54"/>
    </row>
    <row r="395" ht="399.0" customHeight="1">
      <c r="I395" s="54"/>
      <c r="J395" s="54"/>
    </row>
    <row r="396" ht="399.0" customHeight="1">
      <c r="I396" s="54"/>
      <c r="J396" s="54"/>
    </row>
    <row r="397" ht="399.0" customHeight="1">
      <c r="I397" s="54"/>
      <c r="J397" s="54"/>
    </row>
    <row r="398" ht="399.0" customHeight="1">
      <c r="I398" s="54"/>
      <c r="J398" s="54"/>
    </row>
    <row r="399" ht="399.0" customHeight="1">
      <c r="I399" s="54"/>
      <c r="J399" s="54"/>
    </row>
    <row r="400" ht="399.0" customHeight="1">
      <c r="I400" s="54"/>
      <c r="J400" s="54"/>
    </row>
    <row r="401" ht="399.0" customHeight="1">
      <c r="I401" s="54"/>
      <c r="J401" s="54"/>
    </row>
    <row r="402" ht="399.0" customHeight="1">
      <c r="I402" s="54"/>
      <c r="J402" s="54"/>
    </row>
    <row r="403" ht="399.0" customHeight="1">
      <c r="I403" s="54"/>
      <c r="J403" s="54"/>
    </row>
    <row r="404" ht="399.0" customHeight="1">
      <c r="I404" s="54"/>
      <c r="J404" s="54"/>
    </row>
    <row r="405" ht="399.0" customHeight="1">
      <c r="I405" s="54"/>
      <c r="J405" s="54"/>
    </row>
    <row r="406" ht="399.0" customHeight="1">
      <c r="I406" s="54"/>
      <c r="J406" s="54"/>
    </row>
    <row r="407" ht="399.0" customHeight="1">
      <c r="I407" s="54"/>
      <c r="J407" s="54"/>
    </row>
    <row r="408" ht="399.0" customHeight="1">
      <c r="I408" s="54"/>
      <c r="J408" s="54"/>
    </row>
    <row r="409" ht="399.0" customHeight="1">
      <c r="I409" s="54"/>
      <c r="J409" s="54"/>
    </row>
    <row r="410" ht="399.0" customHeight="1">
      <c r="I410" s="54"/>
      <c r="J410" s="54"/>
    </row>
    <row r="411" ht="399.0" customHeight="1">
      <c r="I411" s="54"/>
      <c r="J411" s="54"/>
    </row>
    <row r="412" ht="399.0" customHeight="1">
      <c r="I412" s="54"/>
      <c r="J412" s="54"/>
    </row>
    <row r="413" ht="399.0" customHeight="1">
      <c r="I413" s="54"/>
      <c r="J413" s="54"/>
    </row>
    <row r="414" ht="399.0" customHeight="1">
      <c r="I414" s="54"/>
      <c r="J414" s="54"/>
    </row>
    <row r="415" ht="399.0" customHeight="1">
      <c r="I415" s="54"/>
      <c r="J415" s="54"/>
    </row>
    <row r="416" ht="399.0" customHeight="1">
      <c r="I416" s="54"/>
      <c r="J416" s="54"/>
    </row>
    <row r="417" ht="399.0" customHeight="1">
      <c r="I417" s="54"/>
      <c r="J417" s="54"/>
    </row>
    <row r="418" ht="399.0" customHeight="1">
      <c r="I418" s="54"/>
      <c r="J418" s="54"/>
    </row>
    <row r="419" ht="399.0" customHeight="1">
      <c r="I419" s="54"/>
      <c r="J419" s="54"/>
    </row>
    <row r="420" ht="399.0" customHeight="1">
      <c r="I420" s="54"/>
      <c r="J420" s="54"/>
    </row>
    <row r="421" ht="399.0" customHeight="1">
      <c r="I421" s="54"/>
      <c r="J421" s="54"/>
    </row>
    <row r="422" ht="399.0" customHeight="1">
      <c r="I422" s="54"/>
      <c r="J422" s="54"/>
    </row>
    <row r="423" ht="399.0" customHeight="1">
      <c r="I423" s="54"/>
      <c r="J423" s="54"/>
    </row>
    <row r="424" ht="399.0" customHeight="1">
      <c r="I424" s="54"/>
      <c r="J424" s="54"/>
    </row>
    <row r="425" ht="399.0" customHeight="1">
      <c r="I425" s="54"/>
      <c r="J425" s="54"/>
    </row>
    <row r="426" ht="399.0" customHeight="1">
      <c r="I426" s="54"/>
      <c r="J426" s="54"/>
    </row>
    <row r="427" ht="399.0" customHeight="1">
      <c r="I427" s="54"/>
      <c r="J427" s="54"/>
    </row>
    <row r="428" ht="399.0" customHeight="1">
      <c r="I428" s="54"/>
      <c r="J428" s="54"/>
    </row>
    <row r="429" ht="399.0" customHeight="1">
      <c r="I429" s="54"/>
      <c r="J429" s="54"/>
    </row>
    <row r="430" ht="399.0" customHeight="1">
      <c r="I430" s="54"/>
      <c r="J430" s="54"/>
    </row>
    <row r="431" ht="399.0" customHeight="1">
      <c r="I431" s="54"/>
      <c r="J431" s="54"/>
    </row>
    <row r="432" ht="399.0" customHeight="1">
      <c r="I432" s="54"/>
      <c r="J432" s="54"/>
    </row>
    <row r="433" ht="399.0" customHeight="1">
      <c r="I433" s="54"/>
      <c r="J433" s="54"/>
    </row>
    <row r="434" ht="399.0" customHeight="1">
      <c r="I434" s="54"/>
      <c r="J434" s="54"/>
    </row>
    <row r="435" ht="399.0" customHeight="1">
      <c r="I435" s="54"/>
      <c r="J435" s="54"/>
    </row>
    <row r="436" ht="399.0" customHeight="1">
      <c r="I436" s="54"/>
      <c r="J436" s="54"/>
    </row>
    <row r="437" ht="399.0" customHeight="1">
      <c r="I437" s="54"/>
      <c r="J437" s="54"/>
    </row>
    <row r="438" ht="399.0" customHeight="1">
      <c r="I438" s="54"/>
      <c r="J438" s="54"/>
    </row>
    <row r="439" ht="399.0" customHeight="1">
      <c r="I439" s="54"/>
      <c r="J439" s="54"/>
    </row>
    <row r="440" ht="399.0" customHeight="1">
      <c r="I440" s="54"/>
      <c r="J440" s="54"/>
    </row>
    <row r="441" ht="399.0" customHeight="1">
      <c r="I441" s="54"/>
      <c r="J441" s="54"/>
    </row>
    <row r="442" ht="399.0" customHeight="1">
      <c r="I442" s="54"/>
      <c r="J442" s="54"/>
    </row>
    <row r="443" ht="399.0" customHeight="1">
      <c r="I443" s="54"/>
      <c r="J443" s="54"/>
    </row>
    <row r="444" ht="399.0" customHeight="1">
      <c r="I444" s="54"/>
      <c r="J444" s="54"/>
    </row>
    <row r="445" ht="399.0" customHeight="1">
      <c r="I445" s="54"/>
      <c r="J445" s="54"/>
    </row>
    <row r="446" ht="399.0" customHeight="1">
      <c r="I446" s="54"/>
      <c r="J446" s="54"/>
    </row>
    <row r="447" ht="399.0" customHeight="1">
      <c r="I447" s="54"/>
      <c r="J447" s="54"/>
    </row>
    <row r="448" ht="399.0" customHeight="1">
      <c r="I448" s="54"/>
      <c r="J448" s="54"/>
    </row>
    <row r="449" ht="399.0" customHeight="1">
      <c r="I449" s="54"/>
      <c r="J449" s="54"/>
    </row>
    <row r="450" ht="399.0" customHeight="1">
      <c r="I450" s="54"/>
      <c r="J450" s="54"/>
    </row>
    <row r="451" ht="399.0" customHeight="1">
      <c r="I451" s="54"/>
      <c r="J451" s="54"/>
    </row>
    <row r="452" ht="399.0" customHeight="1">
      <c r="I452" s="54"/>
      <c r="J452" s="54"/>
    </row>
    <row r="453" ht="399.0" customHeight="1">
      <c r="I453" s="54"/>
      <c r="J453" s="54"/>
    </row>
    <row r="454" ht="399.0" customHeight="1">
      <c r="I454" s="54"/>
      <c r="J454" s="54"/>
    </row>
    <row r="455" ht="399.0" customHeight="1">
      <c r="I455" s="54"/>
      <c r="J455" s="54"/>
    </row>
    <row r="456" ht="399.0" customHeight="1">
      <c r="I456" s="54"/>
      <c r="J456" s="54"/>
    </row>
    <row r="457" ht="399.0" customHeight="1">
      <c r="I457" s="54"/>
      <c r="J457" s="54"/>
    </row>
    <row r="458" ht="399.0" customHeight="1">
      <c r="I458" s="54"/>
      <c r="J458" s="54"/>
    </row>
    <row r="459" ht="399.0" customHeight="1">
      <c r="I459" s="54"/>
      <c r="J459" s="54"/>
    </row>
    <row r="460" ht="399.0" customHeight="1">
      <c r="I460" s="54"/>
      <c r="J460" s="54"/>
    </row>
    <row r="461" ht="399.0" customHeight="1">
      <c r="I461" s="54"/>
      <c r="J461" s="54"/>
    </row>
    <row r="462" ht="399.0" customHeight="1">
      <c r="I462" s="54"/>
      <c r="J462" s="54"/>
    </row>
    <row r="463" ht="399.0" customHeight="1">
      <c r="I463" s="54"/>
      <c r="J463" s="54"/>
    </row>
    <row r="464" ht="399.0" customHeight="1">
      <c r="I464" s="54"/>
      <c r="J464" s="54"/>
    </row>
    <row r="465" ht="399.0" customHeight="1">
      <c r="I465" s="54"/>
      <c r="J465" s="54"/>
    </row>
    <row r="466" ht="399.0" customHeight="1">
      <c r="I466" s="54"/>
      <c r="J466" s="54"/>
    </row>
    <row r="467" ht="399.0" customHeight="1">
      <c r="I467" s="54"/>
      <c r="J467" s="54"/>
    </row>
    <row r="468" ht="399.0" customHeight="1">
      <c r="I468" s="54"/>
      <c r="J468" s="54"/>
    </row>
    <row r="469" ht="399.0" customHeight="1">
      <c r="I469" s="54"/>
      <c r="J469" s="54"/>
    </row>
    <row r="470" ht="399.0" customHeight="1">
      <c r="I470" s="54"/>
      <c r="J470" s="54"/>
    </row>
    <row r="471" ht="399.0" customHeight="1">
      <c r="I471" s="54"/>
      <c r="J471" s="54"/>
    </row>
    <row r="472" ht="399.0" customHeight="1">
      <c r="I472" s="54"/>
      <c r="J472" s="54"/>
    </row>
    <row r="473" ht="399.0" customHeight="1">
      <c r="I473" s="54"/>
      <c r="J473" s="54"/>
    </row>
    <row r="474" ht="399.0" customHeight="1">
      <c r="I474" s="54"/>
      <c r="J474" s="54"/>
    </row>
    <row r="475" ht="399.0" customHeight="1">
      <c r="I475" s="54"/>
      <c r="J475" s="54"/>
    </row>
    <row r="476" ht="399.0" customHeight="1">
      <c r="I476" s="54"/>
      <c r="J476" s="54"/>
    </row>
    <row r="477" ht="399.0" customHeight="1">
      <c r="I477" s="54"/>
      <c r="J477" s="54"/>
    </row>
    <row r="478" ht="399.0" customHeight="1">
      <c r="I478" s="54"/>
      <c r="J478" s="54"/>
    </row>
    <row r="479" ht="399.0" customHeight="1">
      <c r="I479" s="54"/>
      <c r="J479" s="54"/>
    </row>
    <row r="480" ht="399.0" customHeight="1">
      <c r="I480" s="54"/>
      <c r="J480" s="54"/>
    </row>
    <row r="481" ht="399.0" customHeight="1">
      <c r="I481" s="54"/>
      <c r="J481" s="54"/>
    </row>
    <row r="482" ht="399.0" customHeight="1">
      <c r="I482" s="54"/>
      <c r="J482" s="54"/>
    </row>
    <row r="483" ht="399.0" customHeight="1">
      <c r="I483" s="54"/>
      <c r="J483" s="54"/>
    </row>
    <row r="484" ht="399.0" customHeight="1">
      <c r="I484" s="54"/>
      <c r="J484" s="54"/>
    </row>
    <row r="485" ht="399.0" customHeight="1">
      <c r="I485" s="54"/>
      <c r="J485" s="54"/>
    </row>
    <row r="486" ht="399.0" customHeight="1">
      <c r="I486" s="54"/>
      <c r="J486" s="54"/>
    </row>
    <row r="487" ht="399.0" customHeight="1">
      <c r="I487" s="54"/>
      <c r="J487" s="54"/>
    </row>
    <row r="488" ht="399.0" customHeight="1">
      <c r="I488" s="54"/>
      <c r="J488" s="54"/>
    </row>
    <row r="489" ht="399.0" customHeight="1">
      <c r="I489" s="54"/>
      <c r="J489" s="54"/>
    </row>
    <row r="490" ht="399.0" customHeight="1">
      <c r="I490" s="54"/>
      <c r="J490" s="54"/>
    </row>
    <row r="491" ht="399.0" customHeight="1">
      <c r="I491" s="54"/>
      <c r="J491" s="54"/>
    </row>
    <row r="492" ht="399.0" customHeight="1">
      <c r="I492" s="54"/>
      <c r="J492" s="54"/>
    </row>
    <row r="493" ht="399.0" customHeight="1">
      <c r="I493" s="54"/>
      <c r="J493" s="54"/>
    </row>
    <row r="494" ht="399.0" customHeight="1">
      <c r="I494" s="54"/>
      <c r="J494" s="54"/>
    </row>
    <row r="495" ht="399.0" customHeight="1">
      <c r="I495" s="54"/>
      <c r="J495" s="54"/>
    </row>
    <row r="496" ht="399.0" customHeight="1">
      <c r="I496" s="54"/>
      <c r="J496" s="54"/>
    </row>
    <row r="497" ht="399.0" customHeight="1">
      <c r="I497" s="54"/>
      <c r="J497" s="54"/>
    </row>
    <row r="498" ht="399.0" customHeight="1">
      <c r="I498" s="54"/>
      <c r="J498" s="54"/>
    </row>
    <row r="499" ht="399.0" customHeight="1">
      <c r="I499" s="54"/>
      <c r="J499" s="54"/>
    </row>
    <row r="500" ht="399.0" customHeight="1">
      <c r="I500" s="54"/>
      <c r="J500" s="54"/>
    </row>
    <row r="501" ht="399.0" customHeight="1">
      <c r="I501" s="54"/>
      <c r="J501" s="54"/>
    </row>
    <row r="502" ht="399.0" customHeight="1">
      <c r="I502" s="54"/>
      <c r="J502" s="54"/>
    </row>
    <row r="503" ht="399.0" customHeight="1">
      <c r="I503" s="54"/>
      <c r="J503" s="54"/>
    </row>
    <row r="504" ht="399.0" customHeight="1">
      <c r="I504" s="54"/>
      <c r="J504" s="54"/>
    </row>
    <row r="505" ht="399.0" customHeight="1">
      <c r="I505" s="54"/>
      <c r="J505" s="54"/>
    </row>
    <row r="506" ht="399.0" customHeight="1">
      <c r="I506" s="54"/>
      <c r="J506" s="54"/>
    </row>
    <row r="507" ht="399.0" customHeight="1">
      <c r="I507" s="54"/>
      <c r="J507" s="54"/>
    </row>
    <row r="508" ht="399.0" customHeight="1">
      <c r="I508" s="54"/>
      <c r="J508" s="54"/>
    </row>
    <row r="509" ht="399.0" customHeight="1">
      <c r="I509" s="54"/>
      <c r="J509" s="54"/>
    </row>
    <row r="510" ht="399.0" customHeight="1">
      <c r="I510" s="54"/>
      <c r="J510" s="54"/>
    </row>
    <row r="511" ht="399.0" customHeight="1">
      <c r="I511" s="54"/>
      <c r="J511" s="54"/>
    </row>
    <row r="512" ht="399.0" customHeight="1">
      <c r="I512" s="54"/>
      <c r="J512" s="54"/>
    </row>
    <row r="513" ht="399.0" customHeight="1">
      <c r="I513" s="54"/>
      <c r="J513" s="54"/>
    </row>
    <row r="514" ht="399.0" customHeight="1">
      <c r="I514" s="54"/>
      <c r="J514" s="54"/>
    </row>
    <row r="515" ht="399.0" customHeight="1">
      <c r="I515" s="54"/>
      <c r="J515" s="54"/>
    </row>
    <row r="516" ht="399.0" customHeight="1">
      <c r="I516" s="54"/>
      <c r="J516" s="54"/>
    </row>
    <row r="517" ht="399.0" customHeight="1">
      <c r="I517" s="54"/>
      <c r="J517" s="54"/>
    </row>
    <row r="518" ht="399.0" customHeight="1">
      <c r="I518" s="54"/>
      <c r="J518" s="54"/>
    </row>
    <row r="519" ht="399.0" customHeight="1">
      <c r="I519" s="54"/>
      <c r="J519" s="54"/>
    </row>
    <row r="520" ht="399.0" customHeight="1">
      <c r="I520" s="54"/>
      <c r="J520" s="54"/>
    </row>
    <row r="521" ht="399.0" customHeight="1">
      <c r="I521" s="54"/>
      <c r="J521" s="54"/>
    </row>
    <row r="522" ht="399.0" customHeight="1">
      <c r="I522" s="54"/>
      <c r="J522" s="54"/>
    </row>
    <row r="523" ht="399.0" customHeight="1">
      <c r="I523" s="54"/>
      <c r="J523" s="54"/>
    </row>
    <row r="524" ht="399.0" customHeight="1">
      <c r="I524" s="54"/>
      <c r="J524" s="54"/>
    </row>
    <row r="525" ht="399.0" customHeight="1">
      <c r="I525" s="54"/>
      <c r="J525" s="54"/>
    </row>
    <row r="526" ht="399.0" customHeight="1">
      <c r="I526" s="54"/>
      <c r="J526" s="54"/>
    </row>
    <row r="527" ht="399.0" customHeight="1">
      <c r="I527" s="54"/>
      <c r="J527" s="54"/>
    </row>
    <row r="528" ht="399.0" customHeight="1">
      <c r="I528" s="54"/>
      <c r="J528" s="54"/>
    </row>
    <row r="529" ht="399.0" customHeight="1">
      <c r="I529" s="54"/>
      <c r="J529" s="54"/>
    </row>
    <row r="530" ht="399.0" customHeight="1">
      <c r="I530" s="54"/>
      <c r="J530" s="54"/>
    </row>
    <row r="531" ht="399.0" customHeight="1">
      <c r="I531" s="54"/>
      <c r="J531" s="54"/>
    </row>
    <row r="532" ht="399.0" customHeight="1">
      <c r="I532" s="54"/>
      <c r="J532" s="54"/>
    </row>
    <row r="533" ht="399.0" customHeight="1">
      <c r="I533" s="54"/>
      <c r="J533" s="54"/>
    </row>
    <row r="534" ht="399.0" customHeight="1">
      <c r="I534" s="54"/>
      <c r="J534" s="54"/>
    </row>
    <row r="535" ht="399.0" customHeight="1">
      <c r="I535" s="54"/>
      <c r="J535" s="54"/>
    </row>
    <row r="536" ht="399.0" customHeight="1">
      <c r="I536" s="54"/>
      <c r="J536" s="54"/>
    </row>
    <row r="537" ht="399.0" customHeight="1">
      <c r="I537" s="54"/>
      <c r="J537" s="54"/>
    </row>
    <row r="538" ht="399.0" customHeight="1">
      <c r="I538" s="54"/>
      <c r="J538" s="54"/>
    </row>
    <row r="539" ht="399.0" customHeight="1">
      <c r="I539" s="54"/>
      <c r="J539" s="54"/>
    </row>
    <row r="540" ht="399.0" customHeight="1">
      <c r="I540" s="54"/>
      <c r="J540" s="54"/>
    </row>
    <row r="541" ht="399.0" customHeight="1">
      <c r="I541" s="54"/>
      <c r="J541" s="54"/>
    </row>
    <row r="542" ht="399.0" customHeight="1">
      <c r="I542" s="54"/>
      <c r="J542" s="54"/>
    </row>
    <row r="543" ht="399.0" customHeight="1">
      <c r="I543" s="54"/>
      <c r="J543" s="54"/>
    </row>
    <row r="544" ht="399.0" customHeight="1">
      <c r="I544" s="54"/>
      <c r="J544" s="54"/>
    </row>
    <row r="545" ht="399.0" customHeight="1">
      <c r="I545" s="54"/>
      <c r="J545" s="54"/>
    </row>
    <row r="546" ht="399.0" customHeight="1">
      <c r="I546" s="54"/>
      <c r="J546" s="54"/>
    </row>
    <row r="547" ht="399.0" customHeight="1">
      <c r="I547" s="54"/>
      <c r="J547" s="54"/>
    </row>
    <row r="548" ht="399.0" customHeight="1">
      <c r="I548" s="54"/>
      <c r="J548" s="54"/>
    </row>
    <row r="549" ht="399.0" customHeight="1">
      <c r="I549" s="54"/>
      <c r="J549" s="54"/>
    </row>
    <row r="550" ht="399.0" customHeight="1">
      <c r="I550" s="54"/>
      <c r="J550" s="54"/>
    </row>
    <row r="551" ht="399.0" customHeight="1">
      <c r="I551" s="54"/>
      <c r="J551" s="54"/>
    </row>
    <row r="552" ht="399.0" customHeight="1">
      <c r="I552" s="54"/>
      <c r="J552" s="54"/>
    </row>
    <row r="553" ht="399.0" customHeight="1">
      <c r="I553" s="54"/>
      <c r="J553" s="54"/>
    </row>
    <row r="554" ht="399.0" customHeight="1">
      <c r="I554" s="54"/>
      <c r="J554" s="54"/>
    </row>
    <row r="555" ht="399.0" customHeight="1">
      <c r="I555" s="54"/>
      <c r="J555" s="54"/>
    </row>
    <row r="556" ht="399.0" customHeight="1">
      <c r="I556" s="54"/>
      <c r="J556" s="54"/>
    </row>
    <row r="557" ht="399.0" customHeight="1">
      <c r="I557" s="54"/>
      <c r="J557" s="54"/>
    </row>
    <row r="558" ht="399.0" customHeight="1">
      <c r="I558" s="54"/>
      <c r="J558" s="54"/>
    </row>
    <row r="559" ht="399.0" customHeight="1">
      <c r="I559" s="54"/>
      <c r="J559" s="54"/>
    </row>
    <row r="560" ht="399.0" customHeight="1">
      <c r="I560" s="54"/>
      <c r="J560" s="54"/>
    </row>
    <row r="561" ht="399.0" customHeight="1">
      <c r="I561" s="54"/>
      <c r="J561" s="54"/>
    </row>
    <row r="562" ht="399.0" customHeight="1">
      <c r="I562" s="54"/>
      <c r="J562" s="54"/>
    </row>
    <row r="563" ht="399.0" customHeight="1">
      <c r="I563" s="54"/>
      <c r="J563" s="54"/>
    </row>
    <row r="564" ht="399.0" customHeight="1">
      <c r="I564" s="54"/>
      <c r="J564" s="54"/>
    </row>
    <row r="565" ht="399.0" customHeight="1">
      <c r="I565" s="54"/>
      <c r="J565" s="54"/>
    </row>
    <row r="566" ht="399.0" customHeight="1">
      <c r="I566" s="54"/>
      <c r="J566" s="54"/>
    </row>
    <row r="567" ht="399.0" customHeight="1">
      <c r="I567" s="54"/>
      <c r="J567" s="54"/>
    </row>
    <row r="568" ht="399.0" customHeight="1">
      <c r="I568" s="54"/>
      <c r="J568" s="54"/>
    </row>
    <row r="569" ht="399.0" customHeight="1">
      <c r="I569" s="54"/>
      <c r="J569" s="54"/>
    </row>
    <row r="570" ht="399.0" customHeight="1">
      <c r="I570" s="54"/>
      <c r="J570" s="54"/>
    </row>
    <row r="571" ht="399.0" customHeight="1">
      <c r="I571" s="54"/>
      <c r="J571" s="54"/>
    </row>
    <row r="572" ht="399.0" customHeight="1">
      <c r="I572" s="54"/>
      <c r="J572" s="54"/>
    </row>
    <row r="573" ht="399.0" customHeight="1">
      <c r="I573" s="54"/>
      <c r="J573" s="54"/>
    </row>
    <row r="574" ht="399.0" customHeight="1">
      <c r="I574" s="54"/>
      <c r="J574" s="54"/>
    </row>
    <row r="575" ht="399.0" customHeight="1">
      <c r="I575" s="54"/>
      <c r="J575" s="54"/>
    </row>
    <row r="576" ht="399.0" customHeight="1">
      <c r="I576" s="54"/>
      <c r="J576" s="54"/>
    </row>
    <row r="577" ht="399.0" customHeight="1">
      <c r="I577" s="54"/>
      <c r="J577" s="54"/>
    </row>
    <row r="578" ht="399.0" customHeight="1">
      <c r="I578" s="54"/>
      <c r="J578" s="54"/>
    </row>
    <row r="579" ht="399.0" customHeight="1">
      <c r="I579" s="54"/>
      <c r="J579" s="54"/>
    </row>
    <row r="580" ht="399.0" customHeight="1">
      <c r="I580" s="54"/>
      <c r="J580" s="54"/>
    </row>
    <row r="581" ht="399.0" customHeight="1">
      <c r="I581" s="54"/>
      <c r="J581" s="54"/>
    </row>
    <row r="582" ht="399.0" customHeight="1">
      <c r="I582" s="54"/>
      <c r="J582" s="54"/>
    </row>
    <row r="583" ht="399.0" customHeight="1">
      <c r="I583" s="54"/>
      <c r="J583" s="54"/>
    </row>
    <row r="584" ht="399.0" customHeight="1">
      <c r="I584" s="54"/>
      <c r="J584" s="54"/>
    </row>
    <row r="585" ht="399.0" customHeight="1">
      <c r="I585" s="54"/>
      <c r="J585" s="54"/>
    </row>
    <row r="586" ht="399.0" customHeight="1">
      <c r="I586" s="54"/>
      <c r="J586" s="54"/>
    </row>
    <row r="587" ht="399.0" customHeight="1">
      <c r="I587" s="54"/>
      <c r="J587" s="54"/>
    </row>
    <row r="588" ht="399.0" customHeight="1">
      <c r="I588" s="54"/>
      <c r="J588" s="54"/>
    </row>
    <row r="589" ht="399.0" customHeight="1">
      <c r="I589" s="54"/>
      <c r="J589" s="54"/>
    </row>
    <row r="590" ht="399.0" customHeight="1">
      <c r="I590" s="54"/>
      <c r="J590" s="54"/>
    </row>
    <row r="591" ht="399.0" customHeight="1">
      <c r="I591" s="54"/>
      <c r="J591" s="54"/>
    </row>
    <row r="592" ht="399.0" customHeight="1">
      <c r="I592" s="54"/>
      <c r="J592" s="54"/>
    </row>
    <row r="593" ht="399.0" customHeight="1">
      <c r="I593" s="54"/>
      <c r="J593" s="54"/>
    </row>
    <row r="594" ht="399.0" customHeight="1">
      <c r="I594" s="54"/>
      <c r="J594" s="54"/>
    </row>
    <row r="595" ht="399.0" customHeight="1">
      <c r="I595" s="54"/>
      <c r="J595" s="54"/>
    </row>
    <row r="596" ht="399.0" customHeight="1">
      <c r="I596" s="54"/>
      <c r="J596" s="54"/>
    </row>
    <row r="597" ht="399.0" customHeight="1">
      <c r="I597" s="54"/>
      <c r="J597" s="54"/>
    </row>
    <row r="598" ht="399.0" customHeight="1">
      <c r="I598" s="54"/>
      <c r="J598" s="54"/>
    </row>
    <row r="599" ht="399.0" customHeight="1">
      <c r="I599" s="54"/>
      <c r="J599" s="54"/>
    </row>
    <row r="600" ht="399.0" customHeight="1">
      <c r="I600" s="54"/>
      <c r="J600" s="54"/>
    </row>
    <row r="601" ht="399.0" customHeight="1">
      <c r="I601" s="54"/>
      <c r="J601" s="54"/>
    </row>
    <row r="602" ht="399.0" customHeight="1">
      <c r="I602" s="54"/>
      <c r="J602" s="54"/>
    </row>
    <row r="603" ht="399.0" customHeight="1">
      <c r="I603" s="54"/>
      <c r="J603" s="54"/>
    </row>
    <row r="604" ht="399.0" customHeight="1">
      <c r="I604" s="54"/>
      <c r="J604" s="54"/>
    </row>
    <row r="605" ht="399.0" customHeight="1">
      <c r="I605" s="54"/>
      <c r="J605" s="54"/>
    </row>
    <row r="606" ht="399.0" customHeight="1">
      <c r="I606" s="54"/>
      <c r="J606" s="54"/>
    </row>
    <row r="607" ht="399.0" customHeight="1">
      <c r="I607" s="54"/>
      <c r="J607" s="54"/>
    </row>
    <row r="608" ht="399.0" customHeight="1">
      <c r="I608" s="54"/>
      <c r="J608" s="54"/>
    </row>
    <row r="609" ht="399.0" customHeight="1">
      <c r="I609" s="54"/>
      <c r="J609" s="54"/>
    </row>
    <row r="610" ht="399.0" customHeight="1">
      <c r="I610" s="54"/>
      <c r="J610" s="54"/>
    </row>
    <row r="611" ht="399.0" customHeight="1">
      <c r="I611" s="54"/>
      <c r="J611" s="54"/>
    </row>
    <row r="612" ht="399.0" customHeight="1">
      <c r="I612" s="54"/>
      <c r="J612" s="54"/>
    </row>
    <row r="613" ht="399.0" customHeight="1">
      <c r="I613" s="54"/>
      <c r="J613" s="54"/>
    </row>
    <row r="614" ht="399.0" customHeight="1">
      <c r="I614" s="54"/>
      <c r="J614" s="54"/>
    </row>
    <row r="615" ht="399.0" customHeight="1">
      <c r="I615" s="54"/>
      <c r="J615" s="54"/>
    </row>
    <row r="616" ht="399.0" customHeight="1">
      <c r="I616" s="54"/>
      <c r="J616" s="54"/>
    </row>
    <row r="617" ht="399.0" customHeight="1">
      <c r="I617" s="54"/>
      <c r="J617" s="54"/>
    </row>
    <row r="618" ht="399.0" customHeight="1">
      <c r="I618" s="54"/>
      <c r="J618" s="54"/>
    </row>
    <row r="619" ht="399.0" customHeight="1">
      <c r="I619" s="54"/>
      <c r="J619" s="54"/>
    </row>
    <row r="620" ht="399.0" customHeight="1">
      <c r="I620" s="54"/>
      <c r="J620" s="54"/>
    </row>
    <row r="621" ht="399.0" customHeight="1">
      <c r="I621" s="54"/>
      <c r="J621" s="54"/>
    </row>
    <row r="622" ht="399.0" customHeight="1">
      <c r="I622" s="54"/>
      <c r="J622" s="54"/>
    </row>
    <row r="623" ht="399.0" customHeight="1">
      <c r="I623" s="54"/>
      <c r="J623" s="54"/>
    </row>
    <row r="624" ht="399.0" customHeight="1">
      <c r="I624" s="54"/>
      <c r="J624" s="54"/>
    </row>
    <row r="625" ht="399.0" customHeight="1">
      <c r="I625" s="54"/>
      <c r="J625" s="54"/>
    </row>
    <row r="626" ht="399.0" customHeight="1">
      <c r="I626" s="54"/>
      <c r="J626" s="54"/>
    </row>
    <row r="627" ht="399.0" customHeight="1">
      <c r="I627" s="54"/>
      <c r="J627" s="54"/>
    </row>
    <row r="628" ht="399.0" customHeight="1">
      <c r="I628" s="54"/>
      <c r="J628" s="54"/>
    </row>
    <row r="629" ht="399.0" customHeight="1">
      <c r="I629" s="54"/>
      <c r="J629" s="54"/>
    </row>
    <row r="630" ht="399.0" customHeight="1">
      <c r="I630" s="54"/>
      <c r="J630" s="54"/>
    </row>
    <row r="631" ht="399.0" customHeight="1">
      <c r="I631" s="54"/>
      <c r="J631" s="54"/>
    </row>
    <row r="632" ht="399.0" customHeight="1">
      <c r="I632" s="54"/>
      <c r="J632" s="54"/>
    </row>
    <row r="633" ht="399.0" customHeight="1">
      <c r="I633" s="54"/>
      <c r="J633" s="54"/>
    </row>
    <row r="634" ht="399.0" customHeight="1">
      <c r="I634" s="54"/>
      <c r="J634" s="54"/>
    </row>
    <row r="635" ht="399.0" customHeight="1">
      <c r="I635" s="54"/>
      <c r="J635" s="54"/>
    </row>
    <row r="636" ht="399.0" customHeight="1">
      <c r="I636" s="54"/>
      <c r="J636" s="54"/>
    </row>
    <row r="637" ht="399.0" customHeight="1">
      <c r="I637" s="54"/>
      <c r="J637" s="54"/>
    </row>
    <row r="638" ht="399.0" customHeight="1">
      <c r="I638" s="54"/>
      <c r="J638" s="54"/>
    </row>
    <row r="639" ht="399.0" customHeight="1">
      <c r="I639" s="54"/>
      <c r="J639" s="54"/>
    </row>
    <row r="640" ht="399.0" customHeight="1">
      <c r="I640" s="54"/>
      <c r="J640" s="54"/>
    </row>
    <row r="641" ht="399.0" customHeight="1">
      <c r="I641" s="54"/>
      <c r="J641" s="54"/>
    </row>
    <row r="642" ht="399.0" customHeight="1">
      <c r="I642" s="54"/>
      <c r="J642" s="54"/>
    </row>
    <row r="643" ht="399.0" customHeight="1">
      <c r="I643" s="54"/>
      <c r="J643" s="54"/>
    </row>
    <row r="644" ht="399.0" customHeight="1">
      <c r="I644" s="54"/>
      <c r="J644" s="54"/>
    </row>
    <row r="645" ht="399.0" customHeight="1">
      <c r="I645" s="54"/>
      <c r="J645" s="54"/>
    </row>
    <row r="646" ht="399.0" customHeight="1">
      <c r="I646" s="54"/>
      <c r="J646" s="54"/>
    </row>
    <row r="647" ht="399.0" customHeight="1">
      <c r="I647" s="54"/>
      <c r="J647" s="54"/>
    </row>
    <row r="648" ht="399.0" customHeight="1">
      <c r="I648" s="54"/>
      <c r="J648" s="54"/>
    </row>
    <row r="649" ht="399.0" customHeight="1">
      <c r="I649" s="54"/>
      <c r="J649" s="54"/>
    </row>
    <row r="650" ht="399.0" customHeight="1">
      <c r="I650" s="54"/>
      <c r="J650" s="54"/>
    </row>
    <row r="651" ht="399.0" customHeight="1">
      <c r="I651" s="54"/>
      <c r="J651" s="54"/>
    </row>
    <row r="652" ht="399.0" customHeight="1">
      <c r="I652" s="54"/>
      <c r="J652" s="54"/>
    </row>
    <row r="653" ht="399.0" customHeight="1">
      <c r="I653" s="54"/>
      <c r="J653" s="54"/>
    </row>
    <row r="654" ht="399.0" customHeight="1">
      <c r="I654" s="54"/>
      <c r="J654" s="54"/>
    </row>
    <row r="655" ht="399.0" customHeight="1">
      <c r="I655" s="54"/>
      <c r="J655" s="54"/>
    </row>
    <row r="656" ht="399.0" customHeight="1">
      <c r="I656" s="54"/>
      <c r="J656" s="54"/>
    </row>
    <row r="657" ht="399.0" customHeight="1">
      <c r="I657" s="54"/>
      <c r="J657" s="54"/>
    </row>
    <row r="658" ht="399.0" customHeight="1">
      <c r="I658" s="54"/>
      <c r="J658" s="54"/>
    </row>
    <row r="659" ht="399.0" customHeight="1">
      <c r="I659" s="54"/>
      <c r="J659" s="54"/>
    </row>
    <row r="660" ht="399.0" customHeight="1">
      <c r="I660" s="54"/>
      <c r="J660" s="54"/>
    </row>
    <row r="661" ht="399.0" customHeight="1">
      <c r="I661" s="54"/>
      <c r="J661" s="54"/>
    </row>
    <row r="662" ht="399.0" customHeight="1">
      <c r="I662" s="54"/>
      <c r="J662" s="54"/>
    </row>
    <row r="663" ht="399.0" customHeight="1">
      <c r="I663" s="54"/>
      <c r="J663" s="54"/>
    </row>
    <row r="664" ht="399.0" customHeight="1">
      <c r="I664" s="54"/>
      <c r="J664" s="54"/>
    </row>
    <row r="665" ht="399.0" customHeight="1">
      <c r="I665" s="54"/>
      <c r="J665" s="54"/>
    </row>
    <row r="666" ht="399.0" customHeight="1">
      <c r="I666" s="54"/>
      <c r="J666" s="54"/>
    </row>
    <row r="667" ht="399.0" customHeight="1">
      <c r="I667" s="54"/>
      <c r="J667" s="54"/>
    </row>
    <row r="668" ht="399.0" customHeight="1">
      <c r="I668" s="54"/>
      <c r="J668" s="54"/>
    </row>
    <row r="669" ht="399.0" customHeight="1">
      <c r="I669" s="54"/>
      <c r="J669" s="54"/>
    </row>
    <row r="670" ht="399.0" customHeight="1">
      <c r="I670" s="54"/>
      <c r="J670" s="54"/>
    </row>
    <row r="671" ht="399.0" customHeight="1">
      <c r="I671" s="54"/>
      <c r="J671" s="54"/>
    </row>
    <row r="672" ht="399.0" customHeight="1">
      <c r="I672" s="54"/>
      <c r="J672" s="54"/>
    </row>
    <row r="673" ht="399.0" customHeight="1">
      <c r="I673" s="54"/>
      <c r="J673" s="54"/>
    </row>
    <row r="674" ht="399.0" customHeight="1">
      <c r="I674" s="54"/>
      <c r="J674" s="54"/>
    </row>
    <row r="675" ht="399.0" customHeight="1">
      <c r="I675" s="54"/>
      <c r="J675" s="54"/>
    </row>
    <row r="676" ht="399.0" customHeight="1">
      <c r="I676" s="54"/>
      <c r="J676" s="54"/>
    </row>
    <row r="677" ht="399.0" customHeight="1">
      <c r="I677" s="54"/>
      <c r="J677" s="54"/>
    </row>
    <row r="678" ht="399.0" customHeight="1">
      <c r="I678" s="54"/>
      <c r="J678" s="54"/>
    </row>
    <row r="679" ht="399.0" customHeight="1">
      <c r="I679" s="54"/>
      <c r="J679" s="54"/>
    </row>
    <row r="680" ht="399.0" customHeight="1">
      <c r="I680" s="54"/>
      <c r="J680" s="54"/>
    </row>
    <row r="681" ht="399.0" customHeight="1">
      <c r="I681" s="54"/>
      <c r="J681" s="54"/>
    </row>
    <row r="682" ht="399.0" customHeight="1">
      <c r="I682" s="54"/>
      <c r="J682" s="54"/>
    </row>
    <row r="683" ht="399.0" customHeight="1">
      <c r="I683" s="54"/>
      <c r="J683" s="54"/>
    </row>
    <row r="684" ht="399.0" customHeight="1">
      <c r="I684" s="54"/>
      <c r="J684" s="54"/>
    </row>
    <row r="685" ht="399.0" customHeight="1">
      <c r="I685" s="54"/>
      <c r="J685" s="54"/>
    </row>
    <row r="686" ht="399.0" customHeight="1">
      <c r="I686" s="54"/>
      <c r="J686" s="54"/>
    </row>
    <row r="687" ht="399.0" customHeight="1">
      <c r="I687" s="54"/>
      <c r="J687" s="54"/>
    </row>
    <row r="688" ht="399.0" customHeight="1">
      <c r="I688" s="54"/>
      <c r="J688" s="54"/>
    </row>
    <row r="689" ht="399.0" customHeight="1">
      <c r="I689" s="54"/>
      <c r="J689" s="54"/>
    </row>
    <row r="690" ht="399.0" customHeight="1">
      <c r="I690" s="54"/>
      <c r="J690" s="54"/>
    </row>
    <row r="691" ht="399.0" customHeight="1">
      <c r="I691" s="54"/>
      <c r="J691" s="54"/>
    </row>
    <row r="692" ht="399.0" customHeight="1">
      <c r="I692" s="54"/>
      <c r="J692" s="54"/>
    </row>
    <row r="693" ht="399.0" customHeight="1">
      <c r="I693" s="54"/>
      <c r="J693" s="54"/>
    </row>
    <row r="694" ht="399.0" customHeight="1">
      <c r="I694" s="54"/>
      <c r="J694" s="54"/>
    </row>
    <row r="695" ht="399.0" customHeight="1">
      <c r="I695" s="54"/>
      <c r="J695" s="54"/>
    </row>
    <row r="696" ht="399.0" customHeight="1">
      <c r="I696" s="54"/>
      <c r="J696" s="54"/>
    </row>
    <row r="697" ht="399.0" customHeight="1">
      <c r="I697" s="54"/>
      <c r="J697" s="54"/>
    </row>
    <row r="698" ht="399.0" customHeight="1">
      <c r="I698" s="54"/>
      <c r="J698" s="54"/>
    </row>
    <row r="699" ht="399.0" customHeight="1">
      <c r="I699" s="54"/>
      <c r="J699" s="54"/>
    </row>
    <row r="700" ht="399.0" customHeight="1">
      <c r="I700" s="54"/>
      <c r="J700" s="54"/>
    </row>
    <row r="701" ht="399.0" customHeight="1">
      <c r="I701" s="54"/>
      <c r="J701" s="54"/>
    </row>
    <row r="702" ht="399.0" customHeight="1">
      <c r="I702" s="54"/>
      <c r="J702" s="54"/>
    </row>
    <row r="703" ht="399.0" customHeight="1">
      <c r="I703" s="54"/>
      <c r="J703" s="54"/>
    </row>
    <row r="704" ht="399.0" customHeight="1">
      <c r="I704" s="54"/>
      <c r="J704" s="54"/>
    </row>
    <row r="705" ht="399.0" customHeight="1">
      <c r="I705" s="54"/>
      <c r="J705" s="54"/>
    </row>
    <row r="706" ht="399.0" customHeight="1">
      <c r="I706" s="54"/>
      <c r="J706" s="54"/>
    </row>
    <row r="707" ht="399.0" customHeight="1">
      <c r="I707" s="54"/>
      <c r="J707" s="54"/>
    </row>
    <row r="708" ht="399.0" customHeight="1">
      <c r="I708" s="54"/>
      <c r="J708" s="54"/>
    </row>
    <row r="709" ht="399.0" customHeight="1">
      <c r="I709" s="54"/>
      <c r="J709" s="54"/>
    </row>
    <row r="710" ht="399.0" customHeight="1">
      <c r="I710" s="54"/>
      <c r="J710" s="54"/>
    </row>
    <row r="711" ht="399.0" customHeight="1">
      <c r="I711" s="54"/>
      <c r="J711" s="54"/>
    </row>
    <row r="712" ht="399.0" customHeight="1">
      <c r="I712" s="54"/>
      <c r="J712" s="54"/>
    </row>
    <row r="713" ht="399.0" customHeight="1">
      <c r="I713" s="54"/>
      <c r="J713" s="54"/>
    </row>
    <row r="714" ht="399.0" customHeight="1">
      <c r="I714" s="54"/>
      <c r="J714" s="54"/>
    </row>
    <row r="715" ht="399.0" customHeight="1">
      <c r="I715" s="54"/>
      <c r="J715" s="54"/>
    </row>
    <row r="716" ht="399.0" customHeight="1">
      <c r="I716" s="54"/>
      <c r="J716" s="54"/>
    </row>
    <row r="717" ht="399.0" customHeight="1">
      <c r="I717" s="54"/>
      <c r="J717" s="54"/>
    </row>
    <row r="718" ht="399.0" customHeight="1">
      <c r="I718" s="54"/>
      <c r="J718" s="54"/>
    </row>
    <row r="719" ht="399.0" customHeight="1">
      <c r="I719" s="54"/>
      <c r="J719" s="54"/>
    </row>
    <row r="720" ht="399.0" customHeight="1">
      <c r="I720" s="54"/>
      <c r="J720" s="54"/>
    </row>
    <row r="721" ht="399.0" customHeight="1">
      <c r="I721" s="54"/>
      <c r="J721" s="54"/>
    </row>
    <row r="722" ht="399.0" customHeight="1">
      <c r="I722" s="54"/>
      <c r="J722" s="54"/>
    </row>
    <row r="723" ht="399.0" customHeight="1">
      <c r="I723" s="54"/>
      <c r="J723" s="54"/>
    </row>
    <row r="724" ht="399.0" customHeight="1">
      <c r="I724" s="54"/>
      <c r="J724" s="54"/>
    </row>
    <row r="725" ht="399.0" customHeight="1">
      <c r="I725" s="54"/>
      <c r="J725" s="54"/>
    </row>
    <row r="726" ht="399.0" customHeight="1">
      <c r="I726" s="54"/>
      <c r="J726" s="54"/>
    </row>
    <row r="727" ht="399.0" customHeight="1">
      <c r="I727" s="54"/>
      <c r="J727" s="54"/>
    </row>
    <row r="728" ht="399.0" customHeight="1">
      <c r="I728" s="54"/>
      <c r="J728" s="54"/>
    </row>
    <row r="729" ht="399.0" customHeight="1">
      <c r="I729" s="54"/>
      <c r="J729" s="54"/>
    </row>
    <row r="730" ht="399.0" customHeight="1">
      <c r="I730" s="54"/>
      <c r="J730" s="54"/>
    </row>
    <row r="731" ht="399.0" customHeight="1">
      <c r="I731" s="54"/>
      <c r="J731" s="54"/>
    </row>
    <row r="732" ht="399.0" customHeight="1">
      <c r="I732" s="54"/>
      <c r="J732" s="54"/>
    </row>
    <row r="733" ht="399.0" customHeight="1">
      <c r="I733" s="54"/>
      <c r="J733" s="54"/>
    </row>
    <row r="734" ht="399.0" customHeight="1">
      <c r="I734" s="54"/>
      <c r="J734" s="54"/>
    </row>
    <row r="735" ht="399.0" customHeight="1">
      <c r="I735" s="54"/>
      <c r="J735" s="54"/>
    </row>
    <row r="736" ht="399.0" customHeight="1">
      <c r="I736" s="54"/>
      <c r="J736" s="54"/>
    </row>
    <row r="737" ht="399.0" customHeight="1">
      <c r="I737" s="54"/>
      <c r="J737" s="54"/>
    </row>
    <row r="738" ht="399.0" customHeight="1">
      <c r="I738" s="54"/>
      <c r="J738" s="54"/>
    </row>
    <row r="739" ht="399.0" customHeight="1">
      <c r="I739" s="54"/>
      <c r="J739" s="54"/>
    </row>
    <row r="740" ht="399.0" customHeight="1">
      <c r="I740" s="54"/>
      <c r="J740" s="54"/>
    </row>
    <row r="741" ht="399.0" customHeight="1">
      <c r="I741" s="54"/>
      <c r="J741" s="54"/>
    </row>
    <row r="742" ht="399.0" customHeight="1">
      <c r="I742" s="54"/>
      <c r="J742" s="54"/>
    </row>
    <row r="743" ht="399.0" customHeight="1">
      <c r="I743" s="54"/>
      <c r="J743" s="54"/>
    </row>
    <row r="744" ht="399.0" customHeight="1">
      <c r="I744" s="54"/>
      <c r="J744" s="54"/>
    </row>
    <row r="745" ht="399.0" customHeight="1">
      <c r="I745" s="54"/>
      <c r="J745" s="54"/>
    </row>
    <row r="746" ht="399.0" customHeight="1">
      <c r="I746" s="54"/>
      <c r="J746" s="54"/>
    </row>
    <row r="747" ht="399.0" customHeight="1">
      <c r="I747" s="54"/>
      <c r="J747" s="54"/>
    </row>
    <row r="748" ht="399.0" customHeight="1">
      <c r="I748" s="54"/>
      <c r="J748" s="54"/>
    </row>
    <row r="749" ht="399.0" customHeight="1">
      <c r="I749" s="54"/>
      <c r="J749" s="54"/>
    </row>
    <row r="750" ht="399.0" customHeight="1">
      <c r="I750" s="54"/>
      <c r="J750" s="54"/>
    </row>
    <row r="751" ht="399.0" customHeight="1">
      <c r="I751" s="54"/>
      <c r="J751" s="54"/>
    </row>
    <row r="752" ht="399.0" customHeight="1">
      <c r="I752" s="54"/>
      <c r="J752" s="54"/>
    </row>
    <row r="753" ht="399.0" customHeight="1">
      <c r="I753" s="54"/>
      <c r="J753" s="54"/>
    </row>
    <row r="754" ht="399.0" customHeight="1">
      <c r="I754" s="54"/>
      <c r="J754" s="54"/>
    </row>
    <row r="755" ht="399.0" customHeight="1">
      <c r="I755" s="54"/>
      <c r="J755" s="54"/>
    </row>
    <row r="756" ht="399.0" customHeight="1">
      <c r="I756" s="54"/>
      <c r="J756" s="54"/>
    </row>
    <row r="757" ht="399.0" customHeight="1">
      <c r="I757" s="54"/>
      <c r="J757" s="54"/>
    </row>
    <row r="758" ht="399.0" customHeight="1">
      <c r="I758" s="54"/>
      <c r="J758" s="54"/>
    </row>
    <row r="759" ht="399.0" customHeight="1">
      <c r="I759" s="54"/>
      <c r="J759" s="54"/>
    </row>
    <row r="760" ht="399.0" customHeight="1">
      <c r="I760" s="54"/>
      <c r="J760" s="54"/>
    </row>
    <row r="761" ht="399.0" customHeight="1">
      <c r="I761" s="54"/>
      <c r="J761" s="54"/>
    </row>
    <row r="762" ht="399.0" customHeight="1">
      <c r="I762" s="54"/>
      <c r="J762" s="54"/>
    </row>
    <row r="763" ht="399.0" customHeight="1">
      <c r="I763" s="54"/>
      <c r="J763" s="54"/>
    </row>
    <row r="764" ht="399.0" customHeight="1">
      <c r="I764" s="54"/>
      <c r="J764" s="54"/>
    </row>
    <row r="765" ht="399.0" customHeight="1">
      <c r="I765" s="54"/>
      <c r="J765" s="54"/>
    </row>
    <row r="766" ht="399.0" customHeight="1">
      <c r="I766" s="54"/>
      <c r="J766" s="54"/>
    </row>
    <row r="767" ht="399.0" customHeight="1">
      <c r="I767" s="54"/>
      <c r="J767" s="54"/>
    </row>
    <row r="768" ht="399.0" customHeight="1">
      <c r="I768" s="54"/>
      <c r="J768" s="54"/>
    </row>
    <row r="769" ht="399.0" customHeight="1">
      <c r="I769" s="54"/>
      <c r="J769" s="54"/>
    </row>
    <row r="770" ht="399.0" customHeight="1">
      <c r="I770" s="54"/>
      <c r="J770" s="54"/>
    </row>
    <row r="771" ht="399.0" customHeight="1">
      <c r="I771" s="54"/>
      <c r="J771" s="54"/>
    </row>
    <row r="772" ht="399.0" customHeight="1">
      <c r="I772" s="54"/>
      <c r="J772" s="54"/>
    </row>
    <row r="773" ht="399.0" customHeight="1">
      <c r="I773" s="54"/>
      <c r="J773" s="54"/>
    </row>
    <row r="774" ht="399.0" customHeight="1">
      <c r="I774" s="54"/>
      <c r="J774" s="54"/>
    </row>
    <row r="775" ht="399.0" customHeight="1">
      <c r="I775" s="54"/>
      <c r="J775" s="54"/>
    </row>
    <row r="776" ht="399.0" customHeight="1">
      <c r="I776" s="54"/>
      <c r="J776" s="54"/>
    </row>
    <row r="777" ht="399.0" customHeight="1">
      <c r="I777" s="54"/>
      <c r="J777" s="54"/>
    </row>
    <row r="778" ht="399.0" customHeight="1">
      <c r="I778" s="54"/>
      <c r="J778" s="54"/>
    </row>
    <row r="779" ht="399.0" customHeight="1">
      <c r="I779" s="54"/>
      <c r="J779" s="54"/>
    </row>
    <row r="780" ht="399.0" customHeight="1">
      <c r="I780" s="54"/>
      <c r="J780" s="54"/>
    </row>
    <row r="781" ht="399.0" customHeight="1">
      <c r="I781" s="54"/>
      <c r="J781" s="54"/>
    </row>
    <row r="782" ht="399.0" customHeight="1">
      <c r="I782" s="54"/>
      <c r="J782" s="54"/>
    </row>
    <row r="783" ht="399.0" customHeight="1">
      <c r="I783" s="54"/>
      <c r="J783" s="54"/>
    </row>
    <row r="784" ht="399.0" customHeight="1">
      <c r="I784" s="54"/>
      <c r="J784" s="54"/>
    </row>
    <row r="785" ht="399.0" customHeight="1">
      <c r="I785" s="54"/>
      <c r="J785" s="54"/>
    </row>
    <row r="786" ht="399.0" customHeight="1">
      <c r="I786" s="54"/>
      <c r="J786" s="54"/>
    </row>
    <row r="787" ht="399.0" customHeight="1">
      <c r="I787" s="54"/>
      <c r="J787" s="54"/>
    </row>
    <row r="788" ht="399.0" customHeight="1">
      <c r="I788" s="54"/>
      <c r="J788" s="54"/>
    </row>
    <row r="789" ht="399.0" customHeight="1">
      <c r="I789" s="54"/>
      <c r="J789" s="54"/>
    </row>
    <row r="790" ht="399.0" customHeight="1">
      <c r="I790" s="54"/>
      <c r="J790" s="54"/>
    </row>
    <row r="791" ht="399.0" customHeight="1">
      <c r="I791" s="54"/>
      <c r="J791" s="54"/>
    </row>
    <row r="792" ht="399.0" customHeight="1">
      <c r="I792" s="54"/>
      <c r="J792" s="54"/>
    </row>
    <row r="793" ht="399.0" customHeight="1">
      <c r="I793" s="54"/>
      <c r="J793" s="54"/>
    </row>
    <row r="794" ht="399.0" customHeight="1">
      <c r="I794" s="54"/>
      <c r="J794" s="54"/>
    </row>
    <row r="795" ht="399.0" customHeight="1">
      <c r="I795" s="54"/>
      <c r="J795" s="54"/>
    </row>
    <row r="796" ht="399.0" customHeight="1">
      <c r="I796" s="54"/>
      <c r="J796" s="54"/>
    </row>
    <row r="797" ht="399.0" customHeight="1">
      <c r="I797" s="54"/>
      <c r="J797" s="54"/>
    </row>
    <row r="798" ht="399.0" customHeight="1">
      <c r="I798" s="54"/>
      <c r="J798" s="54"/>
    </row>
    <row r="799" ht="399.0" customHeight="1">
      <c r="I799" s="54"/>
      <c r="J799" s="54"/>
    </row>
    <row r="800" ht="399.0" customHeight="1">
      <c r="I800" s="54"/>
      <c r="J800" s="54"/>
    </row>
    <row r="801" ht="399.0" customHeight="1">
      <c r="I801" s="54"/>
      <c r="J801" s="54"/>
    </row>
    <row r="802" ht="399.0" customHeight="1">
      <c r="I802" s="54"/>
      <c r="J802" s="54"/>
    </row>
    <row r="803" ht="399.0" customHeight="1">
      <c r="I803" s="54"/>
      <c r="J803" s="54"/>
    </row>
    <row r="804" ht="399.0" customHeight="1">
      <c r="I804" s="54"/>
      <c r="J804" s="54"/>
    </row>
    <row r="805" ht="399.0" customHeight="1">
      <c r="I805" s="54"/>
      <c r="J805" s="54"/>
    </row>
    <row r="806" ht="399.0" customHeight="1">
      <c r="I806" s="54"/>
      <c r="J806" s="54"/>
    </row>
    <row r="807" ht="399.0" customHeight="1">
      <c r="I807" s="54"/>
      <c r="J807" s="54"/>
    </row>
    <row r="808" ht="399.0" customHeight="1">
      <c r="I808" s="54"/>
      <c r="J808" s="54"/>
    </row>
    <row r="809" ht="399.0" customHeight="1">
      <c r="I809" s="54"/>
      <c r="J809" s="54"/>
    </row>
    <row r="810" ht="399.0" customHeight="1">
      <c r="I810" s="54"/>
      <c r="J810" s="54"/>
    </row>
    <row r="811" ht="399.0" customHeight="1">
      <c r="I811" s="54"/>
      <c r="J811" s="54"/>
    </row>
    <row r="812" ht="399.0" customHeight="1">
      <c r="I812" s="54"/>
      <c r="J812" s="54"/>
    </row>
    <row r="813" ht="399.0" customHeight="1">
      <c r="I813" s="54"/>
      <c r="J813" s="54"/>
    </row>
    <row r="814" ht="399.0" customHeight="1">
      <c r="I814" s="54"/>
      <c r="J814" s="54"/>
    </row>
    <row r="815" ht="399.0" customHeight="1">
      <c r="I815" s="54"/>
      <c r="J815" s="54"/>
    </row>
    <row r="816" ht="399.0" customHeight="1">
      <c r="I816" s="54"/>
      <c r="J816" s="54"/>
    </row>
    <row r="817" ht="399.0" customHeight="1">
      <c r="I817" s="54"/>
      <c r="J817" s="54"/>
    </row>
    <row r="818" ht="399.0" customHeight="1">
      <c r="I818" s="54"/>
      <c r="J818" s="54"/>
    </row>
    <row r="819" ht="399.0" customHeight="1">
      <c r="I819" s="54"/>
      <c r="J819" s="54"/>
    </row>
    <row r="820" ht="399.0" customHeight="1">
      <c r="I820" s="54"/>
      <c r="J820" s="54"/>
    </row>
    <row r="821" ht="399.0" customHeight="1">
      <c r="I821" s="54"/>
      <c r="J821" s="54"/>
    </row>
    <row r="822" ht="399.0" customHeight="1">
      <c r="I822" s="54"/>
      <c r="J822" s="54"/>
    </row>
    <row r="823" ht="399.0" customHeight="1">
      <c r="I823" s="54"/>
      <c r="J823" s="54"/>
    </row>
    <row r="824" ht="399.0" customHeight="1">
      <c r="I824" s="54"/>
      <c r="J824" s="54"/>
    </row>
    <row r="825" ht="399.0" customHeight="1">
      <c r="I825" s="54"/>
      <c r="J825" s="54"/>
    </row>
    <row r="826" ht="399.0" customHeight="1">
      <c r="I826" s="54"/>
      <c r="J826" s="54"/>
    </row>
    <row r="827" ht="399.0" customHeight="1">
      <c r="I827" s="54"/>
      <c r="J827" s="54"/>
    </row>
    <row r="828" ht="399.0" customHeight="1">
      <c r="I828" s="54"/>
      <c r="J828" s="54"/>
    </row>
    <row r="829" ht="399.0" customHeight="1">
      <c r="I829" s="54"/>
      <c r="J829" s="54"/>
    </row>
    <row r="830" ht="399.0" customHeight="1">
      <c r="I830" s="54"/>
      <c r="J830" s="54"/>
    </row>
    <row r="831" ht="399.0" customHeight="1">
      <c r="I831" s="54"/>
      <c r="J831" s="54"/>
    </row>
    <row r="832" ht="399.0" customHeight="1">
      <c r="I832" s="54"/>
      <c r="J832" s="54"/>
    </row>
    <row r="833" ht="399.0" customHeight="1">
      <c r="I833" s="54"/>
      <c r="J833" s="54"/>
    </row>
    <row r="834" ht="399.0" customHeight="1">
      <c r="I834" s="54"/>
      <c r="J834" s="54"/>
    </row>
    <row r="835" ht="399.0" customHeight="1">
      <c r="I835" s="54"/>
      <c r="J835" s="54"/>
    </row>
    <row r="836" ht="399.0" customHeight="1">
      <c r="I836" s="54"/>
      <c r="J836" s="54"/>
    </row>
    <row r="837" ht="399.0" customHeight="1">
      <c r="I837" s="54"/>
      <c r="J837" s="54"/>
    </row>
    <row r="838" ht="399.0" customHeight="1">
      <c r="I838" s="54"/>
      <c r="J838" s="54"/>
    </row>
    <row r="839" ht="399.0" customHeight="1">
      <c r="I839" s="54"/>
      <c r="J839" s="54"/>
    </row>
    <row r="840" ht="399.0" customHeight="1">
      <c r="I840" s="54"/>
      <c r="J840" s="54"/>
    </row>
    <row r="841" ht="399.0" customHeight="1">
      <c r="I841" s="54"/>
      <c r="J841" s="54"/>
    </row>
    <row r="842" ht="399.0" customHeight="1">
      <c r="I842" s="54"/>
      <c r="J842" s="54"/>
    </row>
    <row r="843" ht="399.0" customHeight="1">
      <c r="I843" s="54"/>
      <c r="J843" s="54"/>
    </row>
    <row r="844" ht="399.0" customHeight="1">
      <c r="I844" s="54"/>
      <c r="J844" s="54"/>
    </row>
    <row r="845" ht="399.0" customHeight="1">
      <c r="I845" s="54"/>
      <c r="J845" s="54"/>
    </row>
    <row r="846" ht="399.0" customHeight="1">
      <c r="I846" s="54"/>
      <c r="J846" s="54"/>
    </row>
    <row r="847" ht="399.0" customHeight="1">
      <c r="I847" s="54"/>
      <c r="J847" s="54"/>
    </row>
    <row r="848" ht="399.0" customHeight="1">
      <c r="I848" s="54"/>
      <c r="J848" s="54"/>
    </row>
    <row r="849" ht="399.0" customHeight="1">
      <c r="I849" s="54"/>
      <c r="J849" s="54"/>
    </row>
    <row r="850" ht="399.0" customHeight="1">
      <c r="I850" s="54"/>
      <c r="J850" s="54"/>
    </row>
    <row r="851" ht="399.0" customHeight="1">
      <c r="I851" s="54"/>
      <c r="J851" s="54"/>
    </row>
    <row r="852" ht="399.0" customHeight="1">
      <c r="I852" s="54"/>
      <c r="J852" s="54"/>
    </row>
    <row r="853" ht="399.0" customHeight="1">
      <c r="I853" s="54"/>
      <c r="J853" s="54"/>
    </row>
    <row r="854" ht="399.0" customHeight="1">
      <c r="I854" s="54"/>
      <c r="J854" s="54"/>
    </row>
    <row r="855" ht="399.0" customHeight="1">
      <c r="I855" s="54"/>
      <c r="J855" s="54"/>
    </row>
    <row r="856" ht="399.0" customHeight="1">
      <c r="I856" s="54"/>
      <c r="J856" s="54"/>
    </row>
    <row r="857" ht="399.0" customHeight="1">
      <c r="I857" s="54"/>
      <c r="J857" s="54"/>
    </row>
    <row r="858" ht="399.0" customHeight="1">
      <c r="I858" s="54"/>
      <c r="J858" s="54"/>
    </row>
    <row r="859" ht="399.0" customHeight="1">
      <c r="I859" s="54"/>
      <c r="J859" s="54"/>
    </row>
    <row r="860" ht="399.0" customHeight="1">
      <c r="I860" s="54"/>
      <c r="J860" s="54"/>
    </row>
    <row r="861" ht="399.0" customHeight="1">
      <c r="I861" s="54"/>
      <c r="J861" s="54"/>
    </row>
    <row r="862" ht="399.0" customHeight="1">
      <c r="I862" s="54"/>
      <c r="J862" s="54"/>
    </row>
    <row r="863" ht="399.0" customHeight="1">
      <c r="I863" s="54"/>
      <c r="J863" s="54"/>
    </row>
    <row r="864" ht="399.0" customHeight="1">
      <c r="I864" s="54"/>
      <c r="J864" s="54"/>
    </row>
    <row r="865" ht="399.0" customHeight="1">
      <c r="I865" s="54"/>
      <c r="J865" s="54"/>
    </row>
    <row r="866" ht="399.0" customHeight="1">
      <c r="I866" s="54"/>
      <c r="J866" s="54"/>
    </row>
    <row r="867" ht="399.0" customHeight="1">
      <c r="I867" s="54"/>
      <c r="J867" s="54"/>
    </row>
    <row r="868" ht="399.0" customHeight="1">
      <c r="I868" s="54"/>
      <c r="J868" s="54"/>
    </row>
    <row r="869" ht="399.0" customHeight="1">
      <c r="I869" s="54"/>
      <c r="J869" s="54"/>
    </row>
    <row r="870" ht="399.0" customHeight="1">
      <c r="I870" s="54"/>
      <c r="J870" s="54"/>
    </row>
    <row r="871" ht="399.0" customHeight="1">
      <c r="I871" s="54"/>
      <c r="J871" s="54"/>
    </row>
    <row r="872" ht="399.0" customHeight="1">
      <c r="I872" s="54"/>
      <c r="J872" s="54"/>
    </row>
    <row r="873" ht="399.0" customHeight="1">
      <c r="I873" s="54"/>
      <c r="J873" s="54"/>
    </row>
    <row r="874" ht="399.0" customHeight="1">
      <c r="I874" s="54"/>
      <c r="J874" s="54"/>
    </row>
    <row r="875" ht="399.0" customHeight="1">
      <c r="I875" s="54"/>
      <c r="J875" s="54"/>
    </row>
    <row r="876" ht="399.0" customHeight="1">
      <c r="I876" s="54"/>
      <c r="J876" s="54"/>
    </row>
    <row r="877" ht="399.0" customHeight="1">
      <c r="I877" s="54"/>
      <c r="J877" s="54"/>
    </row>
    <row r="878" ht="399.0" customHeight="1">
      <c r="I878" s="54"/>
      <c r="J878" s="54"/>
    </row>
    <row r="879" ht="399.0" customHeight="1">
      <c r="I879" s="54"/>
      <c r="J879" s="54"/>
    </row>
    <row r="880" ht="399.0" customHeight="1">
      <c r="I880" s="54"/>
      <c r="J880" s="54"/>
    </row>
    <row r="881" ht="399.0" customHeight="1">
      <c r="I881" s="54"/>
      <c r="J881" s="54"/>
    </row>
    <row r="882" ht="399.0" customHeight="1">
      <c r="I882" s="54"/>
      <c r="J882" s="54"/>
    </row>
    <row r="883" ht="399.0" customHeight="1">
      <c r="I883" s="54"/>
      <c r="J883" s="54"/>
    </row>
    <row r="884" ht="399.0" customHeight="1">
      <c r="I884" s="54"/>
      <c r="J884" s="54"/>
    </row>
    <row r="885" ht="399.0" customHeight="1">
      <c r="I885" s="54"/>
      <c r="J885" s="54"/>
    </row>
    <row r="886" ht="399.0" customHeight="1">
      <c r="I886" s="54"/>
      <c r="J886" s="54"/>
    </row>
    <row r="887" ht="399.0" customHeight="1">
      <c r="I887" s="54"/>
      <c r="J887" s="54"/>
    </row>
    <row r="888" ht="399.0" customHeight="1">
      <c r="I888" s="54"/>
      <c r="J888" s="54"/>
    </row>
    <row r="889" ht="399.0" customHeight="1">
      <c r="I889" s="54"/>
      <c r="J889" s="54"/>
    </row>
    <row r="890" ht="399.0" customHeight="1">
      <c r="I890" s="54"/>
      <c r="J890" s="54"/>
    </row>
    <row r="891" ht="399.0" customHeight="1">
      <c r="I891" s="54"/>
      <c r="J891" s="54"/>
    </row>
    <row r="892" ht="399.0" customHeight="1">
      <c r="I892" s="54"/>
      <c r="J892" s="54"/>
    </row>
    <row r="893" ht="399.0" customHeight="1">
      <c r="I893" s="54"/>
      <c r="J893" s="54"/>
    </row>
    <row r="894" ht="399.0" customHeight="1">
      <c r="I894" s="54"/>
      <c r="J894" s="54"/>
    </row>
    <row r="895" ht="399.0" customHeight="1">
      <c r="I895" s="54"/>
      <c r="J895" s="54"/>
    </row>
    <row r="896" ht="399.0" customHeight="1">
      <c r="I896" s="54"/>
      <c r="J896" s="54"/>
    </row>
    <row r="897" ht="399.0" customHeight="1">
      <c r="I897" s="54"/>
      <c r="J897" s="54"/>
    </row>
    <row r="898" ht="399.0" customHeight="1">
      <c r="I898" s="54"/>
      <c r="J898" s="54"/>
    </row>
    <row r="899" ht="399.0" customHeight="1">
      <c r="I899" s="54"/>
      <c r="J899" s="54"/>
    </row>
    <row r="900" ht="399.0" customHeight="1">
      <c r="I900" s="54"/>
      <c r="J900" s="54"/>
    </row>
    <row r="901" ht="399.0" customHeight="1">
      <c r="I901" s="54"/>
      <c r="J901" s="54"/>
    </row>
    <row r="902" ht="399.0" customHeight="1">
      <c r="I902" s="54"/>
      <c r="J902" s="54"/>
    </row>
    <row r="903" ht="399.0" customHeight="1">
      <c r="I903" s="54"/>
      <c r="J903" s="54"/>
    </row>
    <row r="904" ht="399.0" customHeight="1">
      <c r="I904" s="54"/>
      <c r="J904" s="54"/>
    </row>
    <row r="905" ht="399.0" customHeight="1">
      <c r="I905" s="54"/>
      <c r="J905" s="54"/>
    </row>
    <row r="906" ht="399.0" customHeight="1">
      <c r="I906" s="54"/>
      <c r="J906" s="54"/>
    </row>
    <row r="907" ht="399.0" customHeight="1">
      <c r="I907" s="54"/>
      <c r="J907" s="54"/>
    </row>
    <row r="908" ht="399.0" customHeight="1">
      <c r="I908" s="54"/>
      <c r="J908" s="54"/>
    </row>
    <row r="909" ht="399.0" customHeight="1">
      <c r="I909" s="54"/>
      <c r="J909" s="54"/>
    </row>
    <row r="910" ht="399.0" customHeight="1">
      <c r="I910" s="54"/>
      <c r="J910" s="54"/>
    </row>
    <row r="911" ht="399.0" customHeight="1">
      <c r="I911" s="54"/>
      <c r="J911" s="54"/>
    </row>
    <row r="912" ht="399.0" customHeight="1">
      <c r="I912" s="54"/>
      <c r="J912" s="54"/>
    </row>
    <row r="913" ht="399.0" customHeight="1">
      <c r="I913" s="54"/>
      <c r="J913" s="54"/>
    </row>
    <row r="914" ht="399.0" customHeight="1">
      <c r="I914" s="54"/>
      <c r="J914" s="54"/>
    </row>
    <row r="915" ht="399.0" customHeight="1">
      <c r="I915" s="54"/>
      <c r="J915" s="54"/>
    </row>
    <row r="916" ht="399.0" customHeight="1">
      <c r="I916" s="54"/>
      <c r="J916" s="54"/>
    </row>
    <row r="917" ht="399.0" customHeight="1">
      <c r="I917" s="54"/>
      <c r="J917" s="54"/>
    </row>
    <row r="918" ht="399.0" customHeight="1">
      <c r="I918" s="54"/>
      <c r="J918" s="54"/>
    </row>
    <row r="919" ht="399.0" customHeight="1">
      <c r="I919" s="54"/>
      <c r="J919" s="54"/>
    </row>
    <row r="920" ht="399.0" customHeight="1">
      <c r="I920" s="54"/>
      <c r="J920" s="54"/>
    </row>
    <row r="921" ht="399.0" customHeight="1">
      <c r="I921" s="54"/>
      <c r="J921" s="54"/>
    </row>
    <row r="922" ht="399.0" customHeight="1">
      <c r="I922" s="54"/>
      <c r="J922" s="54"/>
    </row>
    <row r="923" ht="399.0" customHeight="1">
      <c r="I923" s="54"/>
      <c r="J923" s="54"/>
    </row>
    <row r="924" ht="399.0" customHeight="1">
      <c r="I924" s="54"/>
      <c r="J924" s="54"/>
    </row>
    <row r="925" ht="399.0" customHeight="1">
      <c r="I925" s="54"/>
      <c r="J925" s="54"/>
    </row>
    <row r="926" ht="399.0" customHeight="1">
      <c r="I926" s="54"/>
      <c r="J926" s="54"/>
    </row>
    <row r="927" ht="399.0" customHeight="1">
      <c r="I927" s="54"/>
      <c r="J927" s="54"/>
    </row>
    <row r="928" ht="399.0" customHeight="1">
      <c r="I928" s="54"/>
      <c r="J928" s="54"/>
    </row>
    <row r="929" ht="399.0" customHeight="1">
      <c r="I929" s="54"/>
      <c r="J929" s="54"/>
    </row>
    <row r="930" ht="399.0" customHeight="1">
      <c r="I930" s="54"/>
      <c r="J930" s="54"/>
    </row>
    <row r="931" ht="399.0" customHeight="1">
      <c r="I931" s="54"/>
      <c r="J931" s="54"/>
    </row>
    <row r="932" ht="399.0" customHeight="1">
      <c r="I932" s="54"/>
      <c r="J932" s="54"/>
    </row>
    <row r="933" ht="399.0" customHeight="1">
      <c r="I933" s="54"/>
      <c r="J933" s="54"/>
    </row>
    <row r="934" ht="399.0" customHeight="1">
      <c r="I934" s="54"/>
      <c r="J934" s="54"/>
    </row>
    <row r="935" ht="399.0" customHeight="1">
      <c r="I935" s="54"/>
      <c r="J935" s="54"/>
    </row>
    <row r="936" ht="399.0" customHeight="1">
      <c r="I936" s="54"/>
      <c r="J936" s="54"/>
    </row>
    <row r="937" ht="399.0" customHeight="1">
      <c r="I937" s="54"/>
      <c r="J937" s="54"/>
    </row>
    <row r="938" ht="399.0" customHeight="1">
      <c r="I938" s="54"/>
      <c r="J938" s="54"/>
    </row>
    <row r="939" ht="399.0" customHeight="1">
      <c r="I939" s="54"/>
      <c r="J939" s="54"/>
    </row>
    <row r="940" ht="399.0" customHeight="1">
      <c r="I940" s="54"/>
      <c r="J940" s="54"/>
    </row>
    <row r="941" ht="399.0" customHeight="1">
      <c r="I941" s="54"/>
      <c r="J941" s="54"/>
    </row>
    <row r="942" ht="399.0" customHeight="1">
      <c r="I942" s="54"/>
      <c r="J942" s="54"/>
    </row>
    <row r="943" ht="399.0" customHeight="1">
      <c r="I943" s="54"/>
      <c r="J943" s="54"/>
    </row>
    <row r="944" ht="399.0" customHeight="1">
      <c r="I944" s="54"/>
      <c r="J944" s="54"/>
    </row>
    <row r="945" ht="399.0" customHeight="1">
      <c r="I945" s="54"/>
      <c r="J945" s="54"/>
    </row>
    <row r="946" ht="399.0" customHeight="1">
      <c r="I946" s="54"/>
      <c r="J946" s="54"/>
    </row>
    <row r="947" ht="399.0" customHeight="1">
      <c r="I947" s="54"/>
      <c r="J947" s="54"/>
    </row>
    <row r="948" ht="399.0" customHeight="1">
      <c r="I948" s="54"/>
      <c r="J948" s="54"/>
    </row>
    <row r="949" ht="399.0" customHeight="1">
      <c r="I949" s="54"/>
      <c r="J949" s="54"/>
    </row>
    <row r="950" ht="399.0" customHeight="1">
      <c r="I950" s="54"/>
      <c r="J950" s="54"/>
    </row>
    <row r="951" ht="399.0" customHeight="1">
      <c r="I951" s="54"/>
      <c r="J951" s="54"/>
    </row>
    <row r="952" ht="399.0" customHeight="1">
      <c r="I952" s="54"/>
      <c r="J952" s="54"/>
    </row>
    <row r="953" ht="399.0" customHeight="1">
      <c r="I953" s="54"/>
      <c r="J953" s="54"/>
    </row>
    <row r="954" ht="399.0" customHeight="1">
      <c r="I954" s="54"/>
      <c r="J954" s="54"/>
    </row>
    <row r="955" ht="399.0" customHeight="1">
      <c r="I955" s="54"/>
      <c r="J955" s="54"/>
    </row>
    <row r="956" ht="399.0" customHeight="1">
      <c r="I956" s="54"/>
      <c r="J956" s="54"/>
    </row>
    <row r="957" ht="399.0" customHeight="1">
      <c r="I957" s="54"/>
      <c r="J957" s="54"/>
    </row>
    <row r="958" ht="399.0" customHeight="1">
      <c r="I958" s="54"/>
      <c r="J958" s="54"/>
    </row>
    <row r="959" ht="399.0" customHeight="1">
      <c r="I959" s="54"/>
      <c r="J959" s="54"/>
    </row>
    <row r="960" ht="399.0" customHeight="1">
      <c r="I960" s="54"/>
      <c r="J960" s="54"/>
    </row>
    <row r="961" ht="399.0" customHeight="1">
      <c r="I961" s="54"/>
      <c r="J961" s="54"/>
    </row>
    <row r="962" ht="399.0" customHeight="1">
      <c r="I962" s="54"/>
      <c r="J962" s="54"/>
    </row>
    <row r="963" ht="399.0" customHeight="1">
      <c r="I963" s="54"/>
      <c r="J963" s="54"/>
    </row>
    <row r="964" ht="399.0" customHeight="1">
      <c r="I964" s="54"/>
      <c r="J964" s="54"/>
    </row>
    <row r="965" ht="399.0" customHeight="1">
      <c r="I965" s="54"/>
      <c r="J965" s="54"/>
    </row>
    <row r="966" ht="399.0" customHeight="1">
      <c r="I966" s="54"/>
      <c r="J966" s="54"/>
    </row>
    <row r="967" ht="399.0" customHeight="1">
      <c r="I967" s="54"/>
      <c r="J967" s="54"/>
    </row>
    <row r="968" ht="399.0" customHeight="1">
      <c r="I968" s="54"/>
      <c r="J968" s="54"/>
    </row>
    <row r="969" ht="399.0" customHeight="1">
      <c r="I969" s="54"/>
      <c r="J969" s="54"/>
    </row>
    <row r="970" ht="399.0" customHeight="1">
      <c r="I970" s="54"/>
      <c r="J970" s="54"/>
    </row>
    <row r="971" ht="399.0" customHeight="1">
      <c r="I971" s="54"/>
      <c r="J971" s="54"/>
    </row>
    <row r="972" ht="399.0" customHeight="1">
      <c r="I972" s="54"/>
      <c r="J972" s="54"/>
    </row>
    <row r="973" ht="399.0" customHeight="1">
      <c r="I973" s="54"/>
      <c r="J973" s="54"/>
    </row>
    <row r="974" ht="399.0" customHeight="1">
      <c r="I974" s="54"/>
      <c r="J974" s="54"/>
    </row>
    <row r="975" ht="399.0" customHeight="1">
      <c r="I975" s="54"/>
      <c r="J975" s="54"/>
    </row>
    <row r="976" ht="399.0" customHeight="1">
      <c r="I976" s="54"/>
      <c r="J976" s="54"/>
    </row>
    <row r="977" ht="399.0" customHeight="1">
      <c r="I977" s="54"/>
      <c r="J977" s="54"/>
    </row>
    <row r="978" ht="399.0" customHeight="1">
      <c r="I978" s="54"/>
      <c r="J978" s="54"/>
    </row>
    <row r="979" ht="399.0" customHeight="1">
      <c r="I979" s="54"/>
      <c r="J979" s="54"/>
    </row>
    <row r="980" ht="399.0" customHeight="1">
      <c r="I980" s="54"/>
      <c r="J980" s="54"/>
    </row>
    <row r="981" ht="399.0" customHeight="1">
      <c r="I981" s="54"/>
      <c r="J981" s="54"/>
    </row>
    <row r="982" ht="399.0" customHeight="1">
      <c r="I982" s="54"/>
      <c r="J982" s="54"/>
    </row>
    <row r="983" ht="399.0" customHeight="1">
      <c r="I983" s="54"/>
      <c r="J983" s="54"/>
    </row>
    <row r="984" ht="399.0" customHeight="1">
      <c r="I984" s="54"/>
      <c r="J984" s="54"/>
    </row>
    <row r="985" ht="399.0" customHeight="1">
      <c r="I985" s="54"/>
      <c r="J985" s="54"/>
    </row>
    <row r="986" ht="399.0" customHeight="1">
      <c r="I986" s="54"/>
      <c r="J986" s="54"/>
    </row>
    <row r="987" ht="399.0" customHeight="1">
      <c r="I987" s="54"/>
      <c r="J987" s="54"/>
    </row>
    <row r="988" ht="399.0" customHeight="1">
      <c r="I988" s="54"/>
      <c r="J988" s="54"/>
    </row>
    <row r="989" ht="399.0" customHeight="1">
      <c r="I989" s="54"/>
      <c r="J989" s="54"/>
    </row>
    <row r="990" ht="399.0" customHeight="1">
      <c r="I990" s="54"/>
      <c r="J990" s="54"/>
    </row>
    <row r="991" ht="399.0" customHeight="1">
      <c r="I991" s="54"/>
      <c r="J991" s="54"/>
    </row>
    <row r="992" ht="399.0" customHeight="1">
      <c r="I992" s="54"/>
      <c r="J992" s="54"/>
    </row>
    <row r="993" ht="399.0" customHeight="1">
      <c r="I993" s="54"/>
      <c r="J993" s="54"/>
    </row>
  </sheetData>
  <hyperlinks>
    <hyperlink r:id="rId1" ref="I2"/>
    <hyperlink r:id="rId2" ref="I3"/>
    <hyperlink r:id="rId3" ref="J3"/>
    <hyperlink r:id="rId4" ref="I4"/>
    <hyperlink r:id="rId5" ref="J4"/>
    <hyperlink r:id="rId6" ref="I5"/>
    <hyperlink r:id="rId7" ref="J5"/>
    <hyperlink r:id="rId8" ref="I6"/>
    <hyperlink r:id="rId9" ref="J6"/>
    <hyperlink r:id="rId10" ref="I7"/>
    <hyperlink r:id="rId11" location="Getting-Started" ref="J7"/>
    <hyperlink r:id="rId12" ref="I8"/>
    <hyperlink r:id="rId13" ref="I9"/>
    <hyperlink r:id="rId14" ref="J9"/>
    <hyperlink r:id="rId15" ref="I10"/>
    <hyperlink r:id="rId16" ref="J10"/>
    <hyperlink r:id="rId17" ref="I11"/>
    <hyperlink r:id="rId18" ref="I12"/>
    <hyperlink r:id="rId19" ref="J12"/>
    <hyperlink r:id="rId20" ref="I13"/>
  </hyperlinks>
  <drawing r:id="rId2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3" max="3" width="39.0"/>
    <col customWidth="1" min="8" max="8" width="73.67"/>
    <col customWidth="1" min="9" max="9" width="16.56"/>
    <col customWidth="1" min="10" max="10" width="20.33"/>
    <col customWidth="1" min="11" max="11" width="22.78"/>
  </cols>
  <sheetData>
    <row r="1" ht="24.0" customHeight="1">
      <c r="A1" s="1" t="s">
        <v>0</v>
      </c>
      <c r="B1" s="2" t="s">
        <v>1</v>
      </c>
      <c r="C1" s="3" t="s">
        <v>2</v>
      </c>
      <c r="D1" s="2" t="s">
        <v>3</v>
      </c>
      <c r="E1" s="2" t="s">
        <v>4</v>
      </c>
      <c r="F1" s="2" t="s">
        <v>5</v>
      </c>
      <c r="G1" s="2" t="s">
        <v>6</v>
      </c>
      <c r="H1" s="2" t="s">
        <v>7</v>
      </c>
      <c r="I1" s="2" t="s">
        <v>8</v>
      </c>
      <c r="J1" s="2" t="s">
        <v>603</v>
      </c>
      <c r="K1" s="2" t="s">
        <v>10</v>
      </c>
      <c r="L1" s="60"/>
      <c r="M1" s="60"/>
      <c r="N1" s="60"/>
      <c r="O1" s="60"/>
      <c r="P1" s="60"/>
      <c r="Q1" s="60"/>
      <c r="R1" s="60"/>
      <c r="S1" s="60"/>
      <c r="T1" s="60"/>
      <c r="U1" s="60"/>
      <c r="V1" s="60"/>
      <c r="W1" s="60"/>
      <c r="X1" s="60"/>
      <c r="Y1" s="60"/>
      <c r="Z1" s="60"/>
      <c r="AA1" s="60"/>
      <c r="AB1" s="60"/>
    </row>
    <row r="2" ht="295.5" customHeight="1">
      <c r="A2" s="9">
        <f t="shared" ref="A2:A253" si="1">row()-1</f>
        <v>1</v>
      </c>
      <c r="B2" s="10" t="s">
        <v>604</v>
      </c>
      <c r="C2" s="11"/>
      <c r="D2" s="10" t="s">
        <v>605</v>
      </c>
      <c r="E2" s="10" t="s">
        <v>606</v>
      </c>
      <c r="F2" s="21"/>
      <c r="G2" s="10">
        <v>1.13020002E8</v>
      </c>
      <c r="H2" s="10" t="s">
        <v>607</v>
      </c>
      <c r="I2" s="12" t="s">
        <v>608</v>
      </c>
      <c r="J2" s="12" t="s">
        <v>609</v>
      </c>
      <c r="K2" s="13"/>
    </row>
    <row r="3">
      <c r="A3" s="9">
        <f t="shared" si="1"/>
        <v>2</v>
      </c>
      <c r="B3" s="10" t="s">
        <v>610</v>
      </c>
      <c r="C3" s="61"/>
      <c r="D3" s="36" t="s">
        <v>605</v>
      </c>
      <c r="E3" s="36" t="s">
        <v>611</v>
      </c>
      <c r="F3" s="36"/>
      <c r="G3" s="36" t="s">
        <v>612</v>
      </c>
      <c r="H3" s="10" t="s">
        <v>613</v>
      </c>
      <c r="I3" s="12" t="s">
        <v>614</v>
      </c>
      <c r="J3" s="12" t="s">
        <v>615</v>
      </c>
      <c r="K3" s="13"/>
    </row>
    <row r="4" ht="295.5" customHeight="1">
      <c r="A4" s="9">
        <f t="shared" si="1"/>
        <v>3</v>
      </c>
      <c r="B4" s="49" t="s">
        <v>616</v>
      </c>
      <c r="C4" s="62"/>
      <c r="D4" s="63" t="s">
        <v>605</v>
      </c>
      <c r="E4" s="63" t="s">
        <v>606</v>
      </c>
      <c r="F4" s="63"/>
      <c r="G4" s="63">
        <v>1.0302001E8</v>
      </c>
      <c r="H4" s="10" t="s">
        <v>617</v>
      </c>
      <c r="I4" s="12" t="s">
        <v>618</v>
      </c>
      <c r="J4" s="12" t="s">
        <v>619</v>
      </c>
      <c r="K4" s="13"/>
    </row>
    <row r="5" ht="295.5" customHeight="1">
      <c r="A5" s="9">
        <f t="shared" si="1"/>
        <v>4</v>
      </c>
      <c r="B5" s="10" t="s">
        <v>620</v>
      </c>
      <c r="C5" s="62"/>
      <c r="D5" s="63" t="s">
        <v>621</v>
      </c>
      <c r="E5" s="63" t="s">
        <v>622</v>
      </c>
      <c r="F5" s="63"/>
      <c r="G5" s="63">
        <v>1.04030004E8</v>
      </c>
      <c r="H5" s="10" t="s">
        <v>623</v>
      </c>
      <c r="I5" s="12" t="s">
        <v>624</v>
      </c>
      <c r="J5" s="12" t="s">
        <v>625</v>
      </c>
      <c r="K5" s="13"/>
    </row>
    <row r="6" ht="295.5" customHeight="1">
      <c r="A6" s="9">
        <f t="shared" si="1"/>
        <v>5</v>
      </c>
      <c r="B6" s="64" t="s">
        <v>626</v>
      </c>
      <c r="C6" s="11"/>
      <c r="D6" s="10" t="s">
        <v>605</v>
      </c>
      <c r="E6" s="10" t="s">
        <v>606</v>
      </c>
      <c r="F6" s="10" t="s">
        <v>627</v>
      </c>
      <c r="G6" s="10">
        <v>1.01020051E8</v>
      </c>
      <c r="H6" s="10" t="s">
        <v>628</v>
      </c>
      <c r="I6" s="12" t="s">
        <v>629</v>
      </c>
      <c r="J6" s="12" t="s">
        <v>630</v>
      </c>
      <c r="K6" s="13"/>
    </row>
    <row r="7" ht="295.5" customHeight="1">
      <c r="A7" s="9">
        <f t="shared" si="1"/>
        <v>6</v>
      </c>
      <c r="B7" s="18" t="s">
        <v>631</v>
      </c>
      <c r="C7" s="25"/>
      <c r="D7" s="49" t="s">
        <v>605</v>
      </c>
      <c r="E7" s="49" t="s">
        <v>606</v>
      </c>
      <c r="F7" s="49" t="s">
        <v>632</v>
      </c>
      <c r="G7" s="49">
        <v>1.01020054E8</v>
      </c>
      <c r="H7" s="10" t="s">
        <v>633</v>
      </c>
      <c r="I7" s="12" t="s">
        <v>634</v>
      </c>
      <c r="J7" s="12" t="s">
        <v>635</v>
      </c>
      <c r="K7" s="13"/>
    </row>
    <row r="8" ht="295.5" customHeight="1">
      <c r="A8" s="9">
        <f t="shared" si="1"/>
        <v>7</v>
      </c>
      <c r="B8" s="18" t="s">
        <v>636</v>
      </c>
      <c r="C8" s="11"/>
      <c r="D8" s="10" t="s">
        <v>605</v>
      </c>
      <c r="E8" s="10" t="s">
        <v>606</v>
      </c>
      <c r="F8" s="10"/>
      <c r="G8" s="10">
        <v>1.01020492E8</v>
      </c>
      <c r="H8" s="10" t="s">
        <v>637</v>
      </c>
      <c r="I8" s="12" t="s">
        <v>638</v>
      </c>
      <c r="J8" s="12" t="s">
        <v>639</v>
      </c>
      <c r="K8" s="13"/>
    </row>
    <row r="9" ht="295.5" customHeight="1">
      <c r="A9" s="9">
        <f t="shared" si="1"/>
        <v>8</v>
      </c>
      <c r="B9" s="18" t="s">
        <v>640</v>
      </c>
      <c r="C9" s="61"/>
      <c r="D9" s="36" t="s">
        <v>605</v>
      </c>
      <c r="E9" s="36" t="s">
        <v>611</v>
      </c>
      <c r="F9" s="36"/>
      <c r="G9" s="36" t="s">
        <v>641</v>
      </c>
      <c r="H9" s="10" t="s">
        <v>642</v>
      </c>
      <c r="I9" s="12" t="s">
        <v>643</v>
      </c>
      <c r="J9" s="12" t="s">
        <v>644</v>
      </c>
      <c r="K9" s="13"/>
    </row>
    <row r="10" ht="295.5" customHeight="1">
      <c r="A10" s="9">
        <f t="shared" si="1"/>
        <v>9</v>
      </c>
      <c r="B10" s="18" t="s">
        <v>645</v>
      </c>
      <c r="C10" s="65"/>
      <c r="D10" s="66" t="s">
        <v>605</v>
      </c>
      <c r="E10" s="66" t="s">
        <v>606</v>
      </c>
      <c r="F10" s="66"/>
      <c r="G10" s="66">
        <v>1.04030003E8</v>
      </c>
      <c r="H10" s="10" t="s">
        <v>646</v>
      </c>
      <c r="I10" s="12" t="s">
        <v>647</v>
      </c>
      <c r="J10" s="12" t="s">
        <v>648</v>
      </c>
      <c r="K10" s="13"/>
    </row>
    <row r="11" ht="295.5" customHeight="1">
      <c r="A11" s="9">
        <f t="shared" si="1"/>
        <v>10</v>
      </c>
      <c r="B11" s="18" t="s">
        <v>649</v>
      </c>
      <c r="C11" s="11"/>
      <c r="D11" s="10" t="s">
        <v>605</v>
      </c>
      <c r="E11" s="10" t="s">
        <v>606</v>
      </c>
      <c r="F11" s="10"/>
      <c r="G11" s="10">
        <v>1.1306E8</v>
      </c>
      <c r="H11" s="10" t="s">
        <v>650</v>
      </c>
      <c r="I11" s="12" t="s">
        <v>651</v>
      </c>
      <c r="J11" s="12" t="s">
        <v>652</v>
      </c>
      <c r="K11" s="13"/>
    </row>
    <row r="12" ht="295.5" customHeight="1">
      <c r="A12" s="9">
        <f t="shared" si="1"/>
        <v>11</v>
      </c>
      <c r="B12" s="10" t="s">
        <v>653</v>
      </c>
      <c r="C12" s="11"/>
      <c r="D12" s="10" t="s">
        <v>605</v>
      </c>
      <c r="E12" s="10" t="s">
        <v>622</v>
      </c>
      <c r="F12" s="10"/>
      <c r="G12" s="10">
        <v>1.04990021E8</v>
      </c>
      <c r="H12" s="10" t="s">
        <v>654</v>
      </c>
      <c r="I12" s="12" t="s">
        <v>655</v>
      </c>
      <c r="J12" s="12" t="s">
        <v>656</v>
      </c>
      <c r="K12" s="13"/>
    </row>
    <row r="13" ht="295.5" customHeight="1">
      <c r="A13" s="9">
        <f t="shared" si="1"/>
        <v>12</v>
      </c>
      <c r="B13" s="18" t="s">
        <v>657</v>
      </c>
      <c r="C13" s="11"/>
      <c r="D13" s="10" t="s">
        <v>605</v>
      </c>
      <c r="E13" s="10" t="s">
        <v>606</v>
      </c>
      <c r="F13" s="10"/>
      <c r="G13" s="10">
        <v>1.01020061E8</v>
      </c>
      <c r="H13" s="10" t="s">
        <v>658</v>
      </c>
      <c r="I13" s="12" t="s">
        <v>659</v>
      </c>
      <c r="J13" s="12" t="s">
        <v>660</v>
      </c>
      <c r="K13" s="13"/>
    </row>
    <row r="14" ht="295.5" customHeight="1">
      <c r="A14" s="9">
        <f t="shared" si="1"/>
        <v>13</v>
      </c>
      <c r="B14" s="18" t="s">
        <v>661</v>
      </c>
      <c r="C14" s="11"/>
      <c r="D14" s="10" t="s">
        <v>605</v>
      </c>
      <c r="E14" s="10" t="s">
        <v>622</v>
      </c>
      <c r="F14" s="10"/>
      <c r="G14" s="10">
        <v>1.04990059E8</v>
      </c>
      <c r="H14" s="10" t="s">
        <v>662</v>
      </c>
      <c r="I14" s="12" t="s">
        <v>663</v>
      </c>
      <c r="J14" s="12" t="s">
        <v>664</v>
      </c>
      <c r="K14" s="13"/>
    </row>
    <row r="15" ht="295.5" customHeight="1">
      <c r="A15" s="9">
        <f t="shared" si="1"/>
        <v>14</v>
      </c>
      <c r="B15" s="10" t="s">
        <v>665</v>
      </c>
      <c r="C15" s="55"/>
      <c r="D15" s="10" t="s">
        <v>605</v>
      </c>
      <c r="E15" s="10" t="s">
        <v>622</v>
      </c>
      <c r="F15" s="56"/>
      <c r="G15" s="56">
        <v>1.04990026E8</v>
      </c>
      <c r="H15" s="10" t="s">
        <v>666</v>
      </c>
      <c r="I15" s="12" t="s">
        <v>667</v>
      </c>
      <c r="J15" s="12" t="s">
        <v>668</v>
      </c>
      <c r="K15" s="13"/>
    </row>
    <row r="16" ht="295.5" customHeight="1">
      <c r="A16" s="9">
        <f t="shared" si="1"/>
        <v>15</v>
      </c>
      <c r="B16" s="18" t="s">
        <v>669</v>
      </c>
      <c r="C16" s="11"/>
      <c r="D16" s="10" t="s">
        <v>605</v>
      </c>
      <c r="E16" s="10" t="s">
        <v>611</v>
      </c>
      <c r="F16" s="10" t="s">
        <v>670</v>
      </c>
      <c r="G16" s="10" t="s">
        <v>671</v>
      </c>
      <c r="H16" s="10" t="s">
        <v>672</v>
      </c>
      <c r="I16" s="12" t="s">
        <v>673</v>
      </c>
      <c r="J16" s="12" t="s">
        <v>674</v>
      </c>
      <c r="K16" s="13"/>
    </row>
    <row r="17" ht="295.5" customHeight="1">
      <c r="A17" s="9">
        <f t="shared" si="1"/>
        <v>16</v>
      </c>
      <c r="B17" s="18" t="s">
        <v>675</v>
      </c>
      <c r="C17" s="11"/>
      <c r="D17" s="10" t="s">
        <v>605</v>
      </c>
      <c r="E17" s="10" t="s">
        <v>676</v>
      </c>
      <c r="F17" s="21"/>
      <c r="G17" s="10" t="s">
        <v>677</v>
      </c>
      <c r="H17" s="10" t="s">
        <v>678</v>
      </c>
      <c r="I17" s="12" t="s">
        <v>679</v>
      </c>
      <c r="J17" s="12" t="s">
        <v>680</v>
      </c>
      <c r="K17" s="13"/>
    </row>
    <row r="18" ht="295.5" customHeight="1">
      <c r="A18" s="9">
        <f t="shared" si="1"/>
        <v>17</v>
      </c>
      <c r="B18" s="10" t="s">
        <v>681</v>
      </c>
      <c r="C18" s="11"/>
      <c r="D18" s="10" t="s">
        <v>621</v>
      </c>
      <c r="E18" s="10" t="s">
        <v>682</v>
      </c>
      <c r="F18" s="10" t="s">
        <v>683</v>
      </c>
      <c r="G18" s="10">
        <v>2472.0</v>
      </c>
      <c r="H18" s="10" t="s">
        <v>684</v>
      </c>
      <c r="I18" s="12" t="s">
        <v>685</v>
      </c>
      <c r="J18" s="12" t="s">
        <v>686</v>
      </c>
      <c r="K18" s="13"/>
    </row>
    <row r="19" ht="295.5" customHeight="1">
      <c r="A19" s="9">
        <f t="shared" si="1"/>
        <v>18</v>
      </c>
      <c r="B19" s="10" t="s">
        <v>687</v>
      </c>
      <c r="C19" s="11"/>
      <c r="D19" s="10" t="s">
        <v>605</v>
      </c>
      <c r="E19" s="10" t="s">
        <v>606</v>
      </c>
      <c r="F19" s="21"/>
      <c r="G19" s="10">
        <v>1.01020078E8</v>
      </c>
      <c r="H19" s="10" t="s">
        <v>688</v>
      </c>
      <c r="I19" s="12" t="s">
        <v>689</v>
      </c>
      <c r="J19" s="12" t="s">
        <v>690</v>
      </c>
      <c r="K19" s="13"/>
    </row>
    <row r="20" ht="295.5" customHeight="1">
      <c r="A20" s="9">
        <f t="shared" si="1"/>
        <v>19</v>
      </c>
      <c r="B20" s="10" t="s">
        <v>691</v>
      </c>
      <c r="C20" s="11"/>
      <c r="D20" s="10" t="s">
        <v>605</v>
      </c>
      <c r="E20" s="10" t="s">
        <v>611</v>
      </c>
      <c r="F20" s="10"/>
      <c r="G20" s="10" t="s">
        <v>692</v>
      </c>
      <c r="H20" s="10" t="s">
        <v>693</v>
      </c>
      <c r="I20" s="12" t="s">
        <v>694</v>
      </c>
      <c r="J20" s="12" t="s">
        <v>695</v>
      </c>
      <c r="K20" s="13" t="s">
        <v>696</v>
      </c>
    </row>
    <row r="21" ht="295.5" customHeight="1">
      <c r="A21" s="9">
        <f t="shared" si="1"/>
        <v>20</v>
      </c>
      <c r="B21" s="18" t="s">
        <v>697</v>
      </c>
      <c r="C21" s="11"/>
      <c r="D21" s="10" t="s">
        <v>605</v>
      </c>
      <c r="E21" s="10" t="s">
        <v>611</v>
      </c>
      <c r="F21" s="10"/>
      <c r="G21" s="10" t="s">
        <v>698</v>
      </c>
      <c r="H21" s="10" t="s">
        <v>699</v>
      </c>
      <c r="I21" s="12" t="s">
        <v>700</v>
      </c>
      <c r="J21" s="12" t="s">
        <v>701</v>
      </c>
      <c r="K21" s="13" t="s">
        <v>702</v>
      </c>
    </row>
    <row r="22" ht="295.5" customHeight="1">
      <c r="A22" s="9">
        <f t="shared" si="1"/>
        <v>21</v>
      </c>
      <c r="B22" s="10" t="s">
        <v>703</v>
      </c>
      <c r="C22" s="11"/>
      <c r="D22" s="10" t="s">
        <v>605</v>
      </c>
      <c r="E22" s="21"/>
      <c r="F22" s="21"/>
      <c r="G22" s="21"/>
      <c r="H22" s="10" t="s">
        <v>704</v>
      </c>
      <c r="I22" s="12" t="s">
        <v>705</v>
      </c>
      <c r="J22" s="12" t="s">
        <v>706</v>
      </c>
      <c r="K22" s="13"/>
    </row>
    <row r="23" ht="295.5" customHeight="1">
      <c r="A23" s="9">
        <f t="shared" si="1"/>
        <v>22</v>
      </c>
      <c r="B23" s="18" t="s">
        <v>707</v>
      </c>
      <c r="C23" s="11"/>
      <c r="D23" s="10" t="s">
        <v>605</v>
      </c>
      <c r="E23" s="10" t="s">
        <v>611</v>
      </c>
      <c r="F23" s="10"/>
      <c r="G23" s="10" t="s">
        <v>708</v>
      </c>
      <c r="H23" s="10" t="s">
        <v>709</v>
      </c>
      <c r="I23" s="12" t="s">
        <v>710</v>
      </c>
      <c r="J23" s="12" t="s">
        <v>711</v>
      </c>
      <c r="K23" s="13"/>
    </row>
    <row r="24" ht="295.5" customHeight="1">
      <c r="A24" s="9">
        <f t="shared" si="1"/>
        <v>23</v>
      </c>
      <c r="B24" s="18" t="s">
        <v>712</v>
      </c>
      <c r="C24" s="11"/>
      <c r="D24" s="10" t="s">
        <v>605</v>
      </c>
      <c r="E24" s="10" t="s">
        <v>611</v>
      </c>
      <c r="F24" s="10"/>
      <c r="G24" s="10" t="s">
        <v>713</v>
      </c>
      <c r="H24" s="10" t="s">
        <v>714</v>
      </c>
      <c r="I24" s="12" t="s">
        <v>715</v>
      </c>
      <c r="J24" s="12" t="s">
        <v>716</v>
      </c>
      <c r="K24" s="13" t="s">
        <v>717</v>
      </c>
    </row>
    <row r="25" ht="295.5" customHeight="1">
      <c r="A25" s="9">
        <f t="shared" si="1"/>
        <v>24</v>
      </c>
      <c r="B25" s="10" t="s">
        <v>718</v>
      </c>
      <c r="C25" s="67"/>
      <c r="D25" s="68" t="s">
        <v>621</v>
      </c>
      <c r="E25" s="68" t="s">
        <v>611</v>
      </c>
      <c r="F25" s="68" t="s">
        <v>719</v>
      </c>
      <c r="G25" s="68" t="s">
        <v>720</v>
      </c>
      <c r="H25" s="10" t="s">
        <v>721</v>
      </c>
      <c r="I25" s="12" t="s">
        <v>722</v>
      </c>
      <c r="J25" s="12" t="s">
        <v>723</v>
      </c>
      <c r="K25" s="13"/>
    </row>
    <row r="26" ht="295.5" customHeight="1">
      <c r="A26" s="9">
        <f t="shared" si="1"/>
        <v>25</v>
      </c>
      <c r="B26" s="10" t="s">
        <v>724</v>
      </c>
      <c r="C26" s="67"/>
      <c r="D26" s="68" t="s">
        <v>621</v>
      </c>
      <c r="E26" s="68" t="s">
        <v>725</v>
      </c>
      <c r="F26" s="68" t="s">
        <v>726</v>
      </c>
      <c r="G26" s="69"/>
      <c r="H26" s="10" t="s">
        <v>727</v>
      </c>
      <c r="I26" s="12" t="s">
        <v>728</v>
      </c>
      <c r="J26" s="12" t="s">
        <v>729</v>
      </c>
      <c r="K26" s="13"/>
    </row>
    <row r="27" ht="295.5" customHeight="1">
      <c r="A27" s="9">
        <f t="shared" si="1"/>
        <v>26</v>
      </c>
      <c r="B27" s="18" t="s">
        <v>730</v>
      </c>
      <c r="C27" s="11"/>
      <c r="D27" s="10" t="s">
        <v>621</v>
      </c>
      <c r="E27" s="10" t="s">
        <v>611</v>
      </c>
      <c r="F27" s="10"/>
      <c r="G27" s="10" t="s">
        <v>731</v>
      </c>
      <c r="H27" s="10" t="s">
        <v>732</v>
      </c>
      <c r="I27" s="12" t="s">
        <v>733</v>
      </c>
      <c r="J27" s="12" t="s">
        <v>734</v>
      </c>
      <c r="K27" s="13"/>
    </row>
    <row r="28" ht="295.5" customHeight="1">
      <c r="A28" s="9">
        <f t="shared" si="1"/>
        <v>27</v>
      </c>
      <c r="B28" s="18" t="s">
        <v>735</v>
      </c>
      <c r="C28" s="11"/>
      <c r="D28" s="10" t="s">
        <v>621</v>
      </c>
      <c r="E28" s="10" t="s">
        <v>611</v>
      </c>
      <c r="F28" s="10"/>
      <c r="G28" s="10" t="s">
        <v>736</v>
      </c>
      <c r="H28" s="10" t="s">
        <v>737</v>
      </c>
      <c r="I28" s="24" t="s">
        <v>738</v>
      </c>
      <c r="J28" s="12" t="s">
        <v>739</v>
      </c>
      <c r="K28" s="13"/>
    </row>
    <row r="29" ht="295.5" customHeight="1">
      <c r="A29" s="9">
        <f t="shared" si="1"/>
        <v>28</v>
      </c>
      <c r="B29" s="10" t="s">
        <v>740</v>
      </c>
      <c r="C29" s="37"/>
      <c r="D29" s="38" t="s">
        <v>605</v>
      </c>
      <c r="E29" s="38" t="s">
        <v>611</v>
      </c>
      <c r="F29" s="39"/>
      <c r="G29" s="38" t="s">
        <v>741</v>
      </c>
      <c r="H29" s="10" t="s">
        <v>742</v>
      </c>
      <c r="I29" s="12" t="s">
        <v>743</v>
      </c>
      <c r="J29" s="12" t="s">
        <v>744</v>
      </c>
      <c r="K29" s="13"/>
    </row>
    <row r="30" ht="295.5" customHeight="1">
      <c r="A30" s="9">
        <f t="shared" si="1"/>
        <v>29</v>
      </c>
      <c r="B30" s="10" t="s">
        <v>745</v>
      </c>
      <c r="C30" s="37"/>
      <c r="D30" s="38" t="s">
        <v>621</v>
      </c>
      <c r="E30" s="38" t="s">
        <v>746</v>
      </c>
      <c r="F30" s="38"/>
      <c r="G30" s="38" t="s">
        <v>747</v>
      </c>
      <c r="H30" s="10" t="s">
        <v>748</v>
      </c>
      <c r="I30" s="12" t="s">
        <v>749</v>
      </c>
      <c r="J30" s="12" t="s">
        <v>750</v>
      </c>
      <c r="K30" s="13"/>
    </row>
    <row r="31" ht="295.5" customHeight="1">
      <c r="A31" s="9">
        <f t="shared" si="1"/>
        <v>30</v>
      </c>
      <c r="B31" s="10" t="s">
        <v>751</v>
      </c>
      <c r="C31" s="11"/>
      <c r="D31" s="10" t="s">
        <v>605</v>
      </c>
      <c r="E31" s="10" t="s">
        <v>606</v>
      </c>
      <c r="F31" s="10"/>
      <c r="G31" s="10">
        <v>1.13020007E8</v>
      </c>
      <c r="H31" s="10" t="s">
        <v>752</v>
      </c>
      <c r="I31" s="12" t="s">
        <v>753</v>
      </c>
      <c r="J31" s="12" t="s">
        <v>754</v>
      </c>
      <c r="K31" s="13"/>
    </row>
    <row r="32" ht="295.5" customHeight="1">
      <c r="A32" s="9">
        <f t="shared" si="1"/>
        <v>31</v>
      </c>
      <c r="B32" s="10" t="s">
        <v>755</v>
      </c>
      <c r="C32" s="11"/>
      <c r="D32" s="10" t="s">
        <v>621</v>
      </c>
      <c r="E32" s="10" t="s">
        <v>756</v>
      </c>
      <c r="F32" s="10"/>
      <c r="G32" s="10">
        <v>1.02110001E8</v>
      </c>
      <c r="H32" s="10" t="s">
        <v>757</v>
      </c>
      <c r="I32" s="24" t="s">
        <v>758</v>
      </c>
      <c r="J32" s="12" t="s">
        <v>759</v>
      </c>
      <c r="K32" s="13" t="s">
        <v>760</v>
      </c>
    </row>
    <row r="33" ht="295.5" customHeight="1">
      <c r="A33" s="9">
        <f t="shared" si="1"/>
        <v>32</v>
      </c>
      <c r="B33" s="10" t="s">
        <v>761</v>
      </c>
      <c r="C33" s="11"/>
      <c r="D33" s="10" t="s">
        <v>621</v>
      </c>
      <c r="E33" s="10" t="s">
        <v>756</v>
      </c>
      <c r="F33" s="10"/>
      <c r="G33" s="10" t="s">
        <v>762</v>
      </c>
      <c r="H33" s="10" t="s">
        <v>763</v>
      </c>
      <c r="I33" s="12" t="s">
        <v>764</v>
      </c>
      <c r="J33" s="12" t="s">
        <v>765</v>
      </c>
      <c r="K33" s="13"/>
    </row>
    <row r="34" ht="295.5" customHeight="1">
      <c r="A34" s="9">
        <f t="shared" si="1"/>
        <v>33</v>
      </c>
      <c r="B34" s="10" t="s">
        <v>766</v>
      </c>
      <c r="C34" s="11"/>
      <c r="D34" s="10" t="s">
        <v>621</v>
      </c>
      <c r="E34" s="10" t="s">
        <v>756</v>
      </c>
      <c r="F34" s="10"/>
      <c r="G34" s="10" t="s">
        <v>767</v>
      </c>
      <c r="H34" s="10" t="s">
        <v>768</v>
      </c>
      <c r="I34" s="12" t="s">
        <v>769</v>
      </c>
      <c r="J34" s="12" t="s">
        <v>770</v>
      </c>
      <c r="K34" s="13"/>
    </row>
    <row r="35" ht="295.5" customHeight="1">
      <c r="A35" s="9">
        <f t="shared" si="1"/>
        <v>34</v>
      </c>
      <c r="B35" s="18" t="s">
        <v>771</v>
      </c>
      <c r="C35" s="11"/>
      <c r="D35" s="10" t="s">
        <v>621</v>
      </c>
      <c r="E35" s="10" t="s">
        <v>611</v>
      </c>
      <c r="F35" s="10"/>
      <c r="G35" s="10" t="s">
        <v>772</v>
      </c>
      <c r="H35" s="10" t="s">
        <v>773</v>
      </c>
      <c r="I35" s="12" t="s">
        <v>774</v>
      </c>
      <c r="J35" s="12" t="s">
        <v>775</v>
      </c>
      <c r="K35" s="13"/>
    </row>
    <row r="36" ht="295.5" customHeight="1">
      <c r="A36" s="9">
        <f t="shared" si="1"/>
        <v>35</v>
      </c>
      <c r="B36" s="18" t="s">
        <v>776</v>
      </c>
      <c r="C36" s="11"/>
      <c r="D36" s="10" t="s">
        <v>621</v>
      </c>
      <c r="E36" s="10" t="s">
        <v>611</v>
      </c>
      <c r="F36" s="10"/>
      <c r="G36" s="10" t="s">
        <v>777</v>
      </c>
      <c r="H36" s="10" t="s">
        <v>778</v>
      </c>
      <c r="I36" s="12" t="s">
        <v>779</v>
      </c>
      <c r="J36" s="12" t="s">
        <v>780</v>
      </c>
      <c r="K36" s="13"/>
    </row>
    <row r="37" ht="295.5" customHeight="1">
      <c r="A37" s="9">
        <f t="shared" si="1"/>
        <v>36</v>
      </c>
      <c r="B37" s="18" t="s">
        <v>781</v>
      </c>
      <c r="C37" s="22"/>
      <c r="D37" s="49" t="s">
        <v>605</v>
      </c>
      <c r="E37" s="49" t="s">
        <v>782</v>
      </c>
      <c r="F37" s="49" t="s">
        <v>783</v>
      </c>
      <c r="G37" s="18"/>
      <c r="H37" s="10" t="s">
        <v>784</v>
      </c>
      <c r="I37" s="12" t="s">
        <v>785</v>
      </c>
      <c r="J37" s="12" t="s">
        <v>786</v>
      </c>
      <c r="K37" s="13"/>
    </row>
    <row r="38" ht="295.5" customHeight="1">
      <c r="A38" s="9">
        <f t="shared" si="1"/>
        <v>37</v>
      </c>
      <c r="B38" s="18" t="s">
        <v>787</v>
      </c>
      <c r="C38" s="11"/>
      <c r="D38" s="10" t="s">
        <v>605</v>
      </c>
      <c r="E38" s="10" t="s">
        <v>788</v>
      </c>
      <c r="F38" s="10" t="s">
        <v>789</v>
      </c>
      <c r="G38" s="10" t="s">
        <v>790</v>
      </c>
      <c r="H38" s="10" t="s">
        <v>791</v>
      </c>
      <c r="I38" s="12" t="s">
        <v>785</v>
      </c>
      <c r="J38" s="12" t="s">
        <v>792</v>
      </c>
      <c r="K38" s="13"/>
    </row>
    <row r="39" ht="295.5" customHeight="1">
      <c r="A39" s="9">
        <f t="shared" si="1"/>
        <v>38</v>
      </c>
      <c r="B39" s="10" t="s">
        <v>793</v>
      </c>
      <c r="C39" s="11"/>
      <c r="D39" s="10" t="s">
        <v>605</v>
      </c>
      <c r="E39" s="10" t="s">
        <v>611</v>
      </c>
      <c r="F39" s="21"/>
      <c r="G39" s="10" t="s">
        <v>794</v>
      </c>
      <c r="H39" s="10" t="s">
        <v>795</v>
      </c>
      <c r="I39" s="12" t="s">
        <v>796</v>
      </c>
      <c r="J39" s="12" t="s">
        <v>797</v>
      </c>
      <c r="K39" s="13"/>
    </row>
    <row r="40" ht="295.5" customHeight="1">
      <c r="A40" s="9">
        <f t="shared" si="1"/>
        <v>39</v>
      </c>
      <c r="B40" s="18" t="s">
        <v>798</v>
      </c>
      <c r="C40" s="11"/>
      <c r="D40" s="10" t="s">
        <v>621</v>
      </c>
      <c r="E40" s="10" t="s">
        <v>611</v>
      </c>
      <c r="F40" s="10"/>
      <c r="G40" s="10" t="s">
        <v>799</v>
      </c>
      <c r="H40" s="10" t="s">
        <v>800</v>
      </c>
      <c r="I40" s="12" t="s">
        <v>801</v>
      </c>
      <c r="J40" s="12" t="s">
        <v>802</v>
      </c>
      <c r="K40" s="13"/>
    </row>
    <row r="41" ht="295.5" customHeight="1">
      <c r="A41" s="9">
        <f t="shared" si="1"/>
        <v>40</v>
      </c>
      <c r="B41" s="10" t="s">
        <v>803</v>
      </c>
      <c r="C41" s="11"/>
      <c r="D41" s="10" t="s">
        <v>605</v>
      </c>
      <c r="E41" s="10" t="s">
        <v>611</v>
      </c>
      <c r="F41" s="10"/>
      <c r="G41" s="10" t="s">
        <v>804</v>
      </c>
      <c r="H41" s="10" t="s">
        <v>805</v>
      </c>
      <c r="I41" s="12" t="s">
        <v>806</v>
      </c>
      <c r="J41" s="24" t="s">
        <v>807</v>
      </c>
      <c r="K41" s="13"/>
    </row>
    <row r="42" ht="295.5" customHeight="1">
      <c r="A42" s="9">
        <f t="shared" si="1"/>
        <v>41</v>
      </c>
      <c r="B42" s="10" t="s">
        <v>808</v>
      </c>
      <c r="C42" s="11"/>
      <c r="D42" s="10" t="s">
        <v>621</v>
      </c>
      <c r="E42" s="21"/>
      <c r="F42" s="10" t="s">
        <v>809</v>
      </c>
      <c r="G42" s="21"/>
      <c r="H42" s="10" t="s">
        <v>810</v>
      </c>
      <c r="I42" s="12" t="s">
        <v>811</v>
      </c>
      <c r="J42" s="12" t="s">
        <v>812</v>
      </c>
      <c r="K42" s="13"/>
    </row>
    <row r="43" ht="295.5" customHeight="1">
      <c r="A43" s="9">
        <f t="shared" si="1"/>
        <v>42</v>
      </c>
      <c r="B43" s="10" t="s">
        <v>813</v>
      </c>
      <c r="C43" s="11"/>
      <c r="D43" s="10" t="s">
        <v>621</v>
      </c>
      <c r="E43" s="10" t="s">
        <v>611</v>
      </c>
      <c r="F43" s="10"/>
      <c r="G43" s="10" t="s">
        <v>814</v>
      </c>
      <c r="H43" s="10" t="s">
        <v>815</v>
      </c>
      <c r="I43" s="12" t="s">
        <v>816</v>
      </c>
      <c r="J43" s="12" t="s">
        <v>817</v>
      </c>
      <c r="K43" s="13" t="s">
        <v>818</v>
      </c>
    </row>
    <row r="44" ht="295.5" customHeight="1">
      <c r="A44" s="9">
        <f t="shared" si="1"/>
        <v>43</v>
      </c>
      <c r="B44" s="18" t="s">
        <v>819</v>
      </c>
      <c r="C44" s="11"/>
      <c r="D44" s="10" t="s">
        <v>605</v>
      </c>
      <c r="E44" s="10" t="s">
        <v>606</v>
      </c>
      <c r="F44" s="21"/>
      <c r="G44" s="10">
        <v>1.01020005E8</v>
      </c>
      <c r="H44" s="10" t="s">
        <v>820</v>
      </c>
      <c r="I44" s="12" t="s">
        <v>821</v>
      </c>
      <c r="J44" s="12" t="s">
        <v>822</v>
      </c>
      <c r="K44" s="13"/>
    </row>
    <row r="45" ht="295.5" customHeight="1">
      <c r="A45" s="9">
        <f t="shared" si="1"/>
        <v>44</v>
      </c>
      <c r="B45" s="10" t="s">
        <v>823</v>
      </c>
      <c r="C45" s="11"/>
      <c r="D45" s="10" t="s">
        <v>605</v>
      </c>
      <c r="E45" s="10" t="s">
        <v>824</v>
      </c>
      <c r="F45" s="10"/>
      <c r="G45" s="10" t="s">
        <v>825</v>
      </c>
      <c r="H45" s="10" t="s">
        <v>826</v>
      </c>
      <c r="I45" s="12" t="s">
        <v>827</v>
      </c>
      <c r="J45" s="12" t="s">
        <v>828</v>
      </c>
      <c r="K45" s="13"/>
    </row>
    <row r="46" ht="295.5" customHeight="1">
      <c r="A46" s="9">
        <f t="shared" si="1"/>
        <v>45</v>
      </c>
      <c r="B46" s="18" t="s">
        <v>829</v>
      </c>
      <c r="C46" s="22"/>
      <c r="D46" s="49" t="s">
        <v>621</v>
      </c>
      <c r="E46" s="49" t="s">
        <v>830</v>
      </c>
      <c r="F46" s="18"/>
      <c r="G46" s="18"/>
      <c r="H46" s="10" t="s">
        <v>831</v>
      </c>
      <c r="I46" s="12" t="s">
        <v>832</v>
      </c>
      <c r="J46" s="12" t="s">
        <v>833</v>
      </c>
      <c r="K46" s="13"/>
    </row>
    <row r="47">
      <c r="A47" s="9">
        <f t="shared" si="1"/>
        <v>46</v>
      </c>
      <c r="B47" s="18" t="s">
        <v>834</v>
      </c>
      <c r="C47" s="11"/>
      <c r="D47" s="10" t="s">
        <v>605</v>
      </c>
      <c r="E47" s="10" t="s">
        <v>622</v>
      </c>
      <c r="F47" s="10" t="s">
        <v>835</v>
      </c>
      <c r="G47" s="10">
        <v>3.11070001E8</v>
      </c>
      <c r="H47" s="10" t="s">
        <v>836</v>
      </c>
      <c r="I47" s="12" t="s">
        <v>837</v>
      </c>
      <c r="J47" s="12" t="s">
        <v>838</v>
      </c>
      <c r="K47" s="13"/>
    </row>
    <row r="48" ht="295.5" customHeight="1">
      <c r="A48" s="9">
        <f t="shared" si="1"/>
        <v>47</v>
      </c>
      <c r="B48" s="10" t="s">
        <v>839</v>
      </c>
      <c r="C48" s="11"/>
      <c r="D48" s="10" t="s">
        <v>621</v>
      </c>
      <c r="E48" s="10" t="s">
        <v>611</v>
      </c>
      <c r="F48" s="10"/>
      <c r="G48" s="10" t="s">
        <v>840</v>
      </c>
      <c r="H48" s="10" t="s">
        <v>841</v>
      </c>
      <c r="I48" s="12" t="s">
        <v>842</v>
      </c>
      <c r="J48" s="12" t="s">
        <v>843</v>
      </c>
      <c r="K48" s="13"/>
    </row>
    <row r="49" ht="295.5" customHeight="1">
      <c r="A49" s="9">
        <f t="shared" si="1"/>
        <v>48</v>
      </c>
      <c r="B49" s="10" t="s">
        <v>844</v>
      </c>
      <c r="C49" s="11"/>
      <c r="D49" s="10" t="s">
        <v>621</v>
      </c>
      <c r="E49" s="10" t="s">
        <v>611</v>
      </c>
      <c r="F49" s="10"/>
      <c r="G49" s="10" t="s">
        <v>845</v>
      </c>
      <c r="H49" s="10" t="s">
        <v>846</v>
      </c>
      <c r="I49" s="12" t="s">
        <v>847</v>
      </c>
      <c r="J49" s="12" t="s">
        <v>848</v>
      </c>
      <c r="K49" s="13"/>
    </row>
    <row r="50" ht="295.5" customHeight="1">
      <c r="A50" s="9">
        <f t="shared" si="1"/>
        <v>49</v>
      </c>
      <c r="B50" s="18" t="s">
        <v>849</v>
      </c>
      <c r="C50" s="11"/>
      <c r="D50" s="10" t="s">
        <v>621</v>
      </c>
      <c r="E50" s="10" t="s">
        <v>611</v>
      </c>
      <c r="F50" s="10"/>
      <c r="G50" s="10" t="s">
        <v>850</v>
      </c>
      <c r="H50" s="10" t="s">
        <v>851</v>
      </c>
      <c r="I50" s="12" t="s">
        <v>852</v>
      </c>
      <c r="J50" s="12" t="s">
        <v>853</v>
      </c>
      <c r="K50" s="13"/>
    </row>
    <row r="51" ht="295.5" customHeight="1">
      <c r="A51" s="9">
        <f t="shared" si="1"/>
        <v>50</v>
      </c>
      <c r="B51" s="18" t="s">
        <v>854</v>
      </c>
      <c r="C51" s="11"/>
      <c r="D51" s="10" t="s">
        <v>621</v>
      </c>
      <c r="E51" s="10" t="s">
        <v>611</v>
      </c>
      <c r="F51" s="10"/>
      <c r="G51" s="10" t="s">
        <v>855</v>
      </c>
      <c r="H51" s="10" t="s">
        <v>856</v>
      </c>
      <c r="I51" s="12" t="s">
        <v>857</v>
      </c>
      <c r="J51" s="24" t="s">
        <v>858</v>
      </c>
      <c r="K51" s="13"/>
    </row>
    <row r="52" ht="295.5" customHeight="1">
      <c r="A52" s="9">
        <f t="shared" si="1"/>
        <v>51</v>
      </c>
      <c r="B52" s="10" t="s">
        <v>859</v>
      </c>
      <c r="C52" s="11"/>
      <c r="D52" s="10" t="s">
        <v>621</v>
      </c>
      <c r="E52" s="10" t="s">
        <v>611</v>
      </c>
      <c r="F52" s="21"/>
      <c r="G52" s="10" t="s">
        <v>860</v>
      </c>
      <c r="H52" s="10" t="s">
        <v>861</v>
      </c>
      <c r="I52" s="12" t="s">
        <v>862</v>
      </c>
      <c r="J52" s="12" t="s">
        <v>863</v>
      </c>
      <c r="K52" s="13"/>
    </row>
    <row r="53">
      <c r="A53" s="9">
        <f t="shared" si="1"/>
        <v>52</v>
      </c>
      <c r="B53" s="10" t="s">
        <v>864</v>
      </c>
      <c r="C53" s="67"/>
      <c r="D53" s="70" t="s">
        <v>621</v>
      </c>
      <c r="E53" s="70" t="s">
        <v>622</v>
      </c>
      <c r="F53" s="31"/>
      <c r="G53" s="70">
        <v>1.09990013E8</v>
      </c>
      <c r="H53" s="10" t="s">
        <v>865</v>
      </c>
      <c r="I53" s="12" t="s">
        <v>866</v>
      </c>
      <c r="J53" s="12" t="s">
        <v>867</v>
      </c>
      <c r="K53" s="13" t="s">
        <v>868</v>
      </c>
    </row>
    <row r="54" ht="295.5" customHeight="1">
      <c r="A54" s="9">
        <f t="shared" si="1"/>
        <v>53</v>
      </c>
      <c r="B54" s="18" t="s">
        <v>869</v>
      </c>
      <c r="C54" s="11"/>
      <c r="D54" s="10" t="s">
        <v>621</v>
      </c>
      <c r="E54" s="10" t="s">
        <v>622</v>
      </c>
      <c r="F54" s="10" t="s">
        <v>870</v>
      </c>
      <c r="G54" s="10">
        <v>1.09990015E8</v>
      </c>
      <c r="H54" s="10" t="s">
        <v>871</v>
      </c>
      <c r="I54" s="12" t="s">
        <v>872</v>
      </c>
      <c r="J54" s="12" t="s">
        <v>873</v>
      </c>
      <c r="K54" s="13" t="s">
        <v>874</v>
      </c>
    </row>
    <row r="55" ht="295.5" customHeight="1">
      <c r="A55" s="9">
        <f t="shared" si="1"/>
        <v>54</v>
      </c>
      <c r="B55" s="10" t="s">
        <v>875</v>
      </c>
      <c r="C55" s="11"/>
      <c r="D55" s="10" t="s">
        <v>605</v>
      </c>
      <c r="E55" s="10" t="s">
        <v>606</v>
      </c>
      <c r="F55" s="21"/>
      <c r="G55" s="10">
        <v>1.03020016E8</v>
      </c>
      <c r="H55" s="10" t="s">
        <v>876</v>
      </c>
      <c r="I55" s="12" t="s">
        <v>877</v>
      </c>
      <c r="J55" s="12" t="s">
        <v>878</v>
      </c>
      <c r="K55" s="13"/>
    </row>
    <row r="56" ht="295.5" customHeight="1">
      <c r="A56" s="9">
        <f t="shared" si="1"/>
        <v>55</v>
      </c>
      <c r="B56" s="10" t="s">
        <v>879</v>
      </c>
      <c r="C56" s="11"/>
      <c r="D56" s="10" t="s">
        <v>621</v>
      </c>
      <c r="E56" s="10" t="s">
        <v>880</v>
      </c>
      <c r="F56" s="21"/>
      <c r="G56" s="10"/>
      <c r="H56" s="10" t="s">
        <v>881</v>
      </c>
      <c r="I56" s="12" t="s">
        <v>882</v>
      </c>
      <c r="J56" s="12" t="s">
        <v>883</v>
      </c>
      <c r="K56" s="13"/>
    </row>
    <row r="57">
      <c r="A57" s="9">
        <f t="shared" si="1"/>
        <v>56</v>
      </c>
      <c r="B57" s="18" t="s">
        <v>884</v>
      </c>
      <c r="C57" s="11"/>
      <c r="D57" s="10" t="s">
        <v>605</v>
      </c>
      <c r="E57" s="10" t="s">
        <v>606</v>
      </c>
      <c r="F57" s="21"/>
      <c r="G57" s="10">
        <v>1.0102003E8</v>
      </c>
      <c r="H57" s="10" t="s">
        <v>885</v>
      </c>
      <c r="I57" s="12" t="s">
        <v>886</v>
      </c>
      <c r="J57" s="12" t="s">
        <v>887</v>
      </c>
      <c r="K57" s="13"/>
    </row>
    <row r="58" ht="295.5" customHeight="1">
      <c r="A58" s="9">
        <f t="shared" si="1"/>
        <v>57</v>
      </c>
      <c r="B58" s="18" t="s">
        <v>888</v>
      </c>
      <c r="C58" s="11"/>
      <c r="D58" s="10" t="s">
        <v>621</v>
      </c>
      <c r="E58" s="10" t="s">
        <v>611</v>
      </c>
      <c r="F58" s="21"/>
      <c r="G58" s="10" t="s">
        <v>889</v>
      </c>
      <c r="H58" s="10" t="s">
        <v>890</v>
      </c>
      <c r="I58" s="12" t="s">
        <v>891</v>
      </c>
      <c r="J58" s="12" t="s">
        <v>892</v>
      </c>
      <c r="K58" s="13"/>
    </row>
    <row r="59" ht="295.5" customHeight="1">
      <c r="A59" s="9">
        <f t="shared" si="1"/>
        <v>58</v>
      </c>
      <c r="B59" s="18" t="s">
        <v>893</v>
      </c>
      <c r="C59" s="11"/>
      <c r="D59" s="10" t="s">
        <v>605</v>
      </c>
      <c r="E59" s="10" t="s">
        <v>606</v>
      </c>
      <c r="F59" s="21"/>
      <c r="G59" s="10">
        <v>1.03020014E8</v>
      </c>
      <c r="H59" s="10" t="s">
        <v>894</v>
      </c>
      <c r="I59" s="12" t="s">
        <v>895</v>
      </c>
      <c r="J59" s="12" t="s">
        <v>896</v>
      </c>
      <c r="K59" s="13"/>
    </row>
    <row r="60" ht="295.5" customHeight="1">
      <c r="A60" s="9">
        <f t="shared" si="1"/>
        <v>59</v>
      </c>
      <c r="B60" s="18" t="s">
        <v>897</v>
      </c>
      <c r="C60" s="11"/>
      <c r="D60" s="10" t="s">
        <v>605</v>
      </c>
      <c r="E60" s="10" t="s">
        <v>606</v>
      </c>
      <c r="F60" s="21"/>
      <c r="G60" s="10">
        <v>1.01020012E8</v>
      </c>
      <c r="H60" s="10" t="s">
        <v>898</v>
      </c>
      <c r="I60" s="12" t="s">
        <v>899</v>
      </c>
      <c r="J60" s="12" t="s">
        <v>900</v>
      </c>
      <c r="K60" s="13"/>
    </row>
    <row r="61" ht="295.5" customHeight="1">
      <c r="A61" s="9">
        <f t="shared" si="1"/>
        <v>60</v>
      </c>
      <c r="B61" s="18" t="s">
        <v>901</v>
      </c>
      <c r="C61" s="22"/>
      <c r="D61" s="49" t="s">
        <v>605</v>
      </c>
      <c r="E61" s="18"/>
      <c r="F61" s="18"/>
      <c r="G61" s="18"/>
      <c r="H61" s="10" t="s">
        <v>902</v>
      </c>
      <c r="I61" s="24" t="s">
        <v>903</v>
      </c>
      <c r="J61" s="24" t="s">
        <v>904</v>
      </c>
      <c r="K61" s="13"/>
    </row>
    <row r="62">
      <c r="A62" s="9">
        <f t="shared" si="1"/>
        <v>61</v>
      </c>
      <c r="B62" s="10" t="s">
        <v>905</v>
      </c>
      <c r="C62" s="11"/>
      <c r="D62" s="10" t="s">
        <v>621</v>
      </c>
      <c r="E62" s="10" t="s">
        <v>906</v>
      </c>
      <c r="F62" s="21"/>
      <c r="G62" s="10" t="s">
        <v>907</v>
      </c>
      <c r="H62" s="10" t="s">
        <v>908</v>
      </c>
      <c r="I62" s="12" t="s">
        <v>909</v>
      </c>
      <c r="J62" s="24" t="s">
        <v>910</v>
      </c>
      <c r="K62" s="13"/>
    </row>
    <row r="63" ht="295.5" customHeight="1">
      <c r="A63" s="9">
        <f t="shared" si="1"/>
        <v>62</v>
      </c>
      <c r="B63" s="18" t="s">
        <v>911</v>
      </c>
      <c r="C63" s="11"/>
      <c r="D63" s="10" t="s">
        <v>605</v>
      </c>
      <c r="E63" s="10" t="s">
        <v>606</v>
      </c>
      <c r="F63" s="10"/>
      <c r="G63" s="10">
        <v>1.01020058E8</v>
      </c>
      <c r="H63" s="10" t="s">
        <v>912</v>
      </c>
      <c r="I63" s="12" t="s">
        <v>913</v>
      </c>
      <c r="J63" s="12" t="s">
        <v>914</v>
      </c>
      <c r="K63" s="13"/>
    </row>
    <row r="64">
      <c r="A64" s="9">
        <f t="shared" si="1"/>
        <v>63</v>
      </c>
      <c r="B64" s="10" t="s">
        <v>915</v>
      </c>
      <c r="C64" s="11"/>
      <c r="D64" s="10" t="s">
        <v>621</v>
      </c>
      <c r="E64" s="21"/>
      <c r="F64" s="21"/>
      <c r="G64" s="21"/>
      <c r="H64" s="10" t="s">
        <v>916</v>
      </c>
      <c r="I64" s="12" t="s">
        <v>917</v>
      </c>
      <c r="J64" s="12" t="s">
        <v>918</v>
      </c>
      <c r="K64" s="13"/>
    </row>
    <row r="65" ht="295.5" customHeight="1">
      <c r="A65" s="9">
        <f t="shared" si="1"/>
        <v>64</v>
      </c>
      <c r="B65" s="18" t="s">
        <v>919</v>
      </c>
      <c r="C65" s="11"/>
      <c r="D65" s="10" t="s">
        <v>605</v>
      </c>
      <c r="E65" s="10" t="s">
        <v>606</v>
      </c>
      <c r="F65" s="10"/>
      <c r="G65" s="10">
        <v>1.01020033E8</v>
      </c>
      <c r="H65" s="10" t="s">
        <v>920</v>
      </c>
      <c r="I65" s="12" t="s">
        <v>921</v>
      </c>
      <c r="J65" s="12" t="s">
        <v>922</v>
      </c>
      <c r="K65" s="13"/>
    </row>
    <row r="66" ht="295.5" customHeight="1">
      <c r="A66" s="9">
        <f t="shared" si="1"/>
        <v>65</v>
      </c>
      <c r="B66" s="18" t="s">
        <v>923</v>
      </c>
      <c r="C66" s="11"/>
      <c r="D66" s="10" t="s">
        <v>605</v>
      </c>
      <c r="E66" s="10" t="s">
        <v>611</v>
      </c>
      <c r="F66" s="10"/>
      <c r="G66" s="10" t="s">
        <v>924</v>
      </c>
      <c r="H66" s="10" t="s">
        <v>925</v>
      </c>
      <c r="I66" s="12" t="s">
        <v>926</v>
      </c>
      <c r="J66" s="12" t="s">
        <v>927</v>
      </c>
      <c r="K66" s="13"/>
    </row>
    <row r="67" ht="295.5" customHeight="1">
      <c r="A67" s="9">
        <f t="shared" si="1"/>
        <v>66</v>
      </c>
      <c r="B67" s="18" t="s">
        <v>928</v>
      </c>
      <c r="C67" s="11"/>
      <c r="D67" s="10" t="s">
        <v>605</v>
      </c>
      <c r="E67" s="10" t="s">
        <v>606</v>
      </c>
      <c r="F67" s="10"/>
      <c r="G67" s="10">
        <v>1.01020027E8</v>
      </c>
      <c r="H67" s="10" t="s">
        <v>929</v>
      </c>
      <c r="I67" s="12" t="s">
        <v>930</v>
      </c>
      <c r="J67" s="12" t="s">
        <v>931</v>
      </c>
      <c r="K67" s="13"/>
    </row>
    <row r="68">
      <c r="A68" s="9">
        <f t="shared" si="1"/>
        <v>67</v>
      </c>
      <c r="B68" s="18" t="s">
        <v>932</v>
      </c>
      <c r="C68" s="11"/>
      <c r="D68" s="10" t="s">
        <v>605</v>
      </c>
      <c r="E68" s="10" t="s">
        <v>606</v>
      </c>
      <c r="F68" s="10"/>
      <c r="G68" s="10">
        <v>1.01020073E8</v>
      </c>
      <c r="H68" s="10" t="s">
        <v>933</v>
      </c>
      <c r="I68" s="12" t="s">
        <v>934</v>
      </c>
      <c r="J68" s="12" t="s">
        <v>935</v>
      </c>
      <c r="K68" s="13"/>
    </row>
    <row r="69" ht="295.5" customHeight="1">
      <c r="A69" s="9">
        <f t="shared" si="1"/>
        <v>68</v>
      </c>
      <c r="B69" s="18" t="s">
        <v>936</v>
      </c>
      <c r="C69" s="11"/>
      <c r="D69" s="10" t="s">
        <v>605</v>
      </c>
      <c r="E69" s="10" t="s">
        <v>937</v>
      </c>
      <c r="F69" s="10"/>
      <c r="G69" s="10">
        <v>30016.0</v>
      </c>
      <c r="H69" s="10" t="s">
        <v>938</v>
      </c>
      <c r="I69" s="12" t="s">
        <v>939</v>
      </c>
      <c r="J69" s="12" t="s">
        <v>940</v>
      </c>
      <c r="K69" s="13"/>
    </row>
    <row r="70" ht="295.5" customHeight="1">
      <c r="A70" s="9">
        <f t="shared" si="1"/>
        <v>69</v>
      </c>
      <c r="B70" s="10" t="s">
        <v>941</v>
      </c>
      <c r="C70" s="11"/>
      <c r="D70" s="10" t="s">
        <v>605</v>
      </c>
      <c r="E70" s="10" t="s">
        <v>606</v>
      </c>
      <c r="F70" s="10"/>
      <c r="G70" s="10">
        <v>1.11020001E8</v>
      </c>
      <c r="H70" s="10" t="s">
        <v>942</v>
      </c>
      <c r="I70" s="12" t="s">
        <v>943</v>
      </c>
      <c r="J70" s="12" t="s">
        <v>944</v>
      </c>
      <c r="K70" s="13"/>
    </row>
    <row r="71" ht="295.5" customHeight="1">
      <c r="A71" s="9">
        <f t="shared" si="1"/>
        <v>70</v>
      </c>
      <c r="B71" s="10" t="s">
        <v>945</v>
      </c>
      <c r="C71" s="11"/>
      <c r="D71" s="10" t="s">
        <v>621</v>
      </c>
      <c r="E71" s="10" t="s">
        <v>622</v>
      </c>
      <c r="F71" s="10"/>
      <c r="G71" s="10">
        <v>1.0603E8</v>
      </c>
      <c r="H71" s="10" t="s">
        <v>946</v>
      </c>
      <c r="I71" s="12" t="s">
        <v>947</v>
      </c>
      <c r="J71" s="12" t="s">
        <v>948</v>
      </c>
      <c r="K71" s="13"/>
    </row>
    <row r="72" ht="295.5" customHeight="1">
      <c r="A72" s="9">
        <f t="shared" si="1"/>
        <v>71</v>
      </c>
      <c r="B72" s="10" t="s">
        <v>949</v>
      </c>
      <c r="C72" s="11"/>
      <c r="D72" s="10" t="s">
        <v>621</v>
      </c>
      <c r="E72" s="10" t="s">
        <v>950</v>
      </c>
      <c r="F72" s="10"/>
      <c r="G72" s="10" t="s">
        <v>951</v>
      </c>
      <c r="H72" s="10" t="s">
        <v>952</v>
      </c>
      <c r="I72" s="12" t="s">
        <v>953</v>
      </c>
      <c r="J72" s="12" t="s">
        <v>954</v>
      </c>
      <c r="K72" s="13"/>
    </row>
    <row r="73">
      <c r="A73" s="9">
        <f t="shared" si="1"/>
        <v>72</v>
      </c>
      <c r="B73" s="10" t="s">
        <v>955</v>
      </c>
      <c r="C73" s="11"/>
      <c r="D73" s="10" t="s">
        <v>621</v>
      </c>
      <c r="E73" s="10" t="s">
        <v>725</v>
      </c>
      <c r="F73" s="21"/>
      <c r="G73" s="10" t="s">
        <v>956</v>
      </c>
      <c r="H73" s="10" t="s">
        <v>957</v>
      </c>
      <c r="I73" s="24" t="s">
        <v>958</v>
      </c>
      <c r="J73" s="24" t="s">
        <v>959</v>
      </c>
      <c r="K73" s="13"/>
    </row>
    <row r="74">
      <c r="A74" s="9">
        <f t="shared" si="1"/>
        <v>73</v>
      </c>
      <c r="B74" s="10" t="s">
        <v>960</v>
      </c>
      <c r="C74" s="11"/>
      <c r="D74" s="10" t="s">
        <v>621</v>
      </c>
      <c r="E74" s="10" t="s">
        <v>611</v>
      </c>
      <c r="F74" s="21"/>
      <c r="G74" s="10" t="s">
        <v>961</v>
      </c>
      <c r="H74" s="10" t="s">
        <v>962</v>
      </c>
      <c r="I74" s="12" t="s">
        <v>963</v>
      </c>
      <c r="J74" s="12" t="s">
        <v>964</v>
      </c>
      <c r="K74" s="13"/>
    </row>
    <row r="75">
      <c r="A75" s="9">
        <f t="shared" si="1"/>
        <v>74</v>
      </c>
      <c r="B75" s="18" t="s">
        <v>965</v>
      </c>
      <c r="C75" s="11"/>
      <c r="D75" s="10" t="s">
        <v>621</v>
      </c>
      <c r="E75" s="10" t="s">
        <v>611</v>
      </c>
      <c r="F75" s="10" t="s">
        <v>966</v>
      </c>
      <c r="G75" s="10" t="s">
        <v>967</v>
      </c>
      <c r="H75" s="10" t="s">
        <v>968</v>
      </c>
      <c r="I75" s="12" t="s">
        <v>969</v>
      </c>
      <c r="J75" s="24" t="s">
        <v>970</v>
      </c>
      <c r="K75" s="13"/>
    </row>
    <row r="76" ht="295.5" customHeight="1">
      <c r="A76" s="9">
        <f t="shared" si="1"/>
        <v>75</v>
      </c>
      <c r="B76" s="10" t="s">
        <v>971</v>
      </c>
      <c r="C76" s="71"/>
      <c r="D76" s="72" t="s">
        <v>621</v>
      </c>
      <c r="E76" s="73"/>
      <c r="F76" s="73"/>
      <c r="G76" s="73"/>
      <c r="H76" s="10" t="s">
        <v>972</v>
      </c>
      <c r="I76" s="12" t="s">
        <v>973</v>
      </c>
      <c r="J76" s="24" t="s">
        <v>974</v>
      </c>
      <c r="K76" s="13"/>
    </row>
    <row r="77" ht="295.5" customHeight="1">
      <c r="A77" s="9">
        <f t="shared" si="1"/>
        <v>76</v>
      </c>
      <c r="B77" s="10" t="s">
        <v>975</v>
      </c>
      <c r="C77" s="71"/>
      <c r="D77" s="72" t="s">
        <v>621</v>
      </c>
      <c r="E77" s="72" t="s">
        <v>682</v>
      </c>
      <c r="F77" s="73"/>
      <c r="G77" s="73"/>
      <c r="H77" s="10" t="s">
        <v>976</v>
      </c>
      <c r="I77" s="12" t="s">
        <v>977</v>
      </c>
      <c r="J77" s="24" t="s">
        <v>978</v>
      </c>
      <c r="K77" s="13"/>
    </row>
    <row r="78">
      <c r="A78" s="9">
        <f t="shared" si="1"/>
        <v>77</v>
      </c>
      <c r="B78" s="18" t="s">
        <v>979</v>
      </c>
      <c r="C78" s="22"/>
      <c r="D78" s="49" t="s">
        <v>605</v>
      </c>
      <c r="E78" s="49" t="s">
        <v>980</v>
      </c>
      <c r="F78" s="49">
        <v>400.0</v>
      </c>
      <c r="G78" s="49" t="s">
        <v>981</v>
      </c>
      <c r="H78" s="10" t="s">
        <v>982</v>
      </c>
      <c r="I78" s="12" t="s">
        <v>983</v>
      </c>
      <c r="J78" s="12" t="s">
        <v>984</v>
      </c>
      <c r="K78" s="13"/>
    </row>
    <row r="79" ht="295.5" customHeight="1">
      <c r="A79" s="9">
        <f t="shared" si="1"/>
        <v>78</v>
      </c>
      <c r="B79" s="18" t="s">
        <v>985</v>
      </c>
      <c r="C79" s="22"/>
      <c r="D79" s="49" t="s">
        <v>605</v>
      </c>
      <c r="E79" s="49" t="s">
        <v>980</v>
      </c>
      <c r="F79" s="49" t="s">
        <v>986</v>
      </c>
      <c r="G79" s="49" t="s">
        <v>987</v>
      </c>
      <c r="H79" s="10" t="s">
        <v>988</v>
      </c>
      <c r="I79" s="12" t="s">
        <v>989</v>
      </c>
      <c r="J79" s="12" t="s">
        <v>984</v>
      </c>
      <c r="K79" s="13"/>
    </row>
    <row r="80" ht="295.5" customHeight="1">
      <c r="A80" s="9">
        <f t="shared" si="1"/>
        <v>79</v>
      </c>
      <c r="B80" s="18" t="s">
        <v>990</v>
      </c>
      <c r="C80" s="11"/>
      <c r="D80" s="10" t="s">
        <v>605</v>
      </c>
      <c r="E80" s="10" t="s">
        <v>980</v>
      </c>
      <c r="F80" s="10">
        <v>402.0</v>
      </c>
      <c r="G80" s="10" t="s">
        <v>991</v>
      </c>
      <c r="H80" s="10" t="s">
        <v>992</v>
      </c>
      <c r="I80" s="24" t="s">
        <v>993</v>
      </c>
      <c r="J80" s="12" t="s">
        <v>984</v>
      </c>
      <c r="K80" s="13"/>
    </row>
    <row r="81" ht="295.5" customHeight="1">
      <c r="A81" s="9">
        <f t="shared" si="1"/>
        <v>80</v>
      </c>
      <c r="B81" s="18" t="s">
        <v>994</v>
      </c>
      <c r="C81" s="25"/>
      <c r="D81" s="49" t="s">
        <v>605</v>
      </c>
      <c r="E81" s="49" t="s">
        <v>980</v>
      </c>
      <c r="F81" s="49" t="s">
        <v>995</v>
      </c>
      <c r="G81" s="49" t="s">
        <v>996</v>
      </c>
      <c r="H81" s="10" t="s">
        <v>997</v>
      </c>
      <c r="I81" s="24" t="s">
        <v>998</v>
      </c>
      <c r="J81" s="24" t="s">
        <v>999</v>
      </c>
      <c r="K81" s="13"/>
    </row>
    <row r="82" ht="295.5" customHeight="1">
      <c r="A82" s="9">
        <f t="shared" si="1"/>
        <v>81</v>
      </c>
      <c r="B82" s="18" t="s">
        <v>1000</v>
      </c>
      <c r="C82" s="11"/>
      <c r="D82" s="10" t="s">
        <v>605</v>
      </c>
      <c r="E82" s="10" t="s">
        <v>980</v>
      </c>
      <c r="F82" s="10">
        <v>406.0</v>
      </c>
      <c r="G82" s="10" t="s">
        <v>1001</v>
      </c>
      <c r="H82" s="10" t="s">
        <v>1002</v>
      </c>
      <c r="I82" s="12" t="s">
        <v>1003</v>
      </c>
      <c r="J82" s="12" t="s">
        <v>984</v>
      </c>
      <c r="K82" s="13"/>
    </row>
    <row r="83" ht="295.5" customHeight="1">
      <c r="A83" s="9">
        <f t="shared" si="1"/>
        <v>82</v>
      </c>
      <c r="B83" s="18" t="s">
        <v>1004</v>
      </c>
      <c r="C83" s="11"/>
      <c r="D83" s="10" t="s">
        <v>605</v>
      </c>
      <c r="E83" s="10" t="s">
        <v>980</v>
      </c>
      <c r="F83" s="10">
        <v>408.0</v>
      </c>
      <c r="G83" s="10" t="s">
        <v>1005</v>
      </c>
      <c r="H83" s="10" t="s">
        <v>1006</v>
      </c>
      <c r="I83" s="12" t="s">
        <v>1007</v>
      </c>
      <c r="J83" s="24" t="s">
        <v>1008</v>
      </c>
      <c r="K83" s="13"/>
    </row>
    <row r="84">
      <c r="A84" s="9">
        <f t="shared" si="1"/>
        <v>83</v>
      </c>
      <c r="B84" s="18" t="s">
        <v>1009</v>
      </c>
      <c r="C84" s="11"/>
      <c r="D84" s="10" t="s">
        <v>621</v>
      </c>
      <c r="E84" s="10" t="s">
        <v>611</v>
      </c>
      <c r="F84" s="21"/>
      <c r="G84" s="10" t="s">
        <v>1010</v>
      </c>
      <c r="H84" s="10" t="s">
        <v>1011</v>
      </c>
      <c r="I84" s="12" t="s">
        <v>1012</v>
      </c>
      <c r="J84" s="12" t="s">
        <v>1013</v>
      </c>
      <c r="K84" s="13"/>
    </row>
    <row r="85">
      <c r="A85" s="9">
        <f t="shared" si="1"/>
        <v>84</v>
      </c>
      <c r="B85" s="18" t="s">
        <v>1014</v>
      </c>
      <c r="C85" s="71"/>
      <c r="D85" s="72" t="s">
        <v>605</v>
      </c>
      <c r="E85" s="72" t="s">
        <v>682</v>
      </c>
      <c r="F85" s="72"/>
      <c r="G85" s="72">
        <v>1689.0</v>
      </c>
      <c r="H85" s="10" t="s">
        <v>1015</v>
      </c>
      <c r="I85" s="12" t="s">
        <v>1016</v>
      </c>
      <c r="J85" s="12" t="s">
        <v>1017</v>
      </c>
      <c r="K85" s="13"/>
    </row>
    <row r="86" ht="295.5" customHeight="1">
      <c r="A86" s="9">
        <f t="shared" si="1"/>
        <v>85</v>
      </c>
      <c r="B86" s="10" t="s">
        <v>1018</v>
      </c>
      <c r="C86" s="11"/>
      <c r="D86" s="10" t="s">
        <v>605</v>
      </c>
      <c r="E86" s="10" t="s">
        <v>622</v>
      </c>
      <c r="F86" s="21"/>
      <c r="G86" s="10">
        <v>1.01020057E8</v>
      </c>
      <c r="H86" s="10" t="s">
        <v>1019</v>
      </c>
      <c r="I86" s="12" t="s">
        <v>1020</v>
      </c>
      <c r="J86" s="12" t="s">
        <v>1021</v>
      </c>
      <c r="K86" s="13"/>
    </row>
    <row r="87" ht="295.5" customHeight="1">
      <c r="A87" s="9">
        <f t="shared" si="1"/>
        <v>86</v>
      </c>
      <c r="B87" s="10" t="s">
        <v>1022</v>
      </c>
      <c r="C87" s="11"/>
      <c r="D87" s="10" t="s">
        <v>621</v>
      </c>
      <c r="E87" s="10" t="s">
        <v>1023</v>
      </c>
      <c r="F87" s="21"/>
      <c r="G87" s="10" t="s">
        <v>1024</v>
      </c>
      <c r="H87" s="10" t="s">
        <v>1025</v>
      </c>
      <c r="I87" s="12" t="s">
        <v>1026</v>
      </c>
      <c r="J87" s="12" t="s">
        <v>1027</v>
      </c>
      <c r="K87" s="13"/>
    </row>
    <row r="88" ht="295.5" customHeight="1">
      <c r="A88" s="9">
        <f t="shared" si="1"/>
        <v>87</v>
      </c>
      <c r="B88" s="10" t="s">
        <v>1028</v>
      </c>
      <c r="C88" s="11"/>
      <c r="D88" s="10" t="s">
        <v>605</v>
      </c>
      <c r="E88" s="10" t="s">
        <v>611</v>
      </c>
      <c r="F88" s="21"/>
      <c r="G88" s="10" t="s">
        <v>1029</v>
      </c>
      <c r="H88" s="10" t="s">
        <v>1030</v>
      </c>
      <c r="I88" s="12" t="s">
        <v>1031</v>
      </c>
      <c r="J88" s="12" t="s">
        <v>1032</v>
      </c>
      <c r="K88" s="13"/>
    </row>
    <row r="89" ht="295.5" customHeight="1">
      <c r="A89" s="9">
        <f t="shared" si="1"/>
        <v>88</v>
      </c>
      <c r="B89" s="10" t="s">
        <v>1033</v>
      </c>
      <c r="C89" s="11"/>
      <c r="D89" s="10" t="s">
        <v>605</v>
      </c>
      <c r="E89" s="10" t="s">
        <v>611</v>
      </c>
      <c r="F89" s="10" t="s">
        <v>1034</v>
      </c>
      <c r="G89" s="10" t="s">
        <v>1034</v>
      </c>
      <c r="H89" s="10" t="s">
        <v>1035</v>
      </c>
      <c r="I89" s="12" t="s">
        <v>1036</v>
      </c>
      <c r="J89" s="12" t="s">
        <v>1037</v>
      </c>
      <c r="K89" s="13"/>
    </row>
    <row r="90">
      <c r="A90" s="9">
        <f t="shared" si="1"/>
        <v>89</v>
      </c>
      <c r="B90" s="18" t="s">
        <v>1038</v>
      </c>
      <c r="C90" s="22"/>
      <c r="D90" s="49" t="s">
        <v>605</v>
      </c>
      <c r="E90" s="49" t="s">
        <v>1039</v>
      </c>
      <c r="F90" s="49" t="s">
        <v>1040</v>
      </c>
      <c r="G90" s="18"/>
      <c r="H90" s="10" t="s">
        <v>1041</v>
      </c>
      <c r="I90" s="12" t="s">
        <v>1042</v>
      </c>
      <c r="J90" s="12" t="s">
        <v>1043</v>
      </c>
      <c r="K90" s="13"/>
    </row>
    <row r="91">
      <c r="A91" s="9">
        <f t="shared" si="1"/>
        <v>90</v>
      </c>
      <c r="B91" s="18" t="s">
        <v>1044</v>
      </c>
      <c r="C91" s="22"/>
      <c r="D91" s="49" t="s">
        <v>605</v>
      </c>
      <c r="E91" s="49" t="s">
        <v>1039</v>
      </c>
      <c r="F91" s="49" t="s">
        <v>1045</v>
      </c>
      <c r="G91" s="18"/>
      <c r="H91" s="10" t="s">
        <v>1046</v>
      </c>
      <c r="I91" s="12" t="s">
        <v>1047</v>
      </c>
      <c r="J91" s="12" t="s">
        <v>1048</v>
      </c>
      <c r="K91" s="13"/>
    </row>
    <row r="92">
      <c r="A92" s="9">
        <f t="shared" si="1"/>
        <v>91</v>
      </c>
      <c r="B92" s="10" t="s">
        <v>1049</v>
      </c>
      <c r="C92" s="22"/>
      <c r="D92" s="49" t="s">
        <v>605</v>
      </c>
      <c r="E92" s="49" t="s">
        <v>1039</v>
      </c>
      <c r="F92" s="49" t="s">
        <v>1050</v>
      </c>
      <c r="G92" s="18"/>
      <c r="H92" s="10" t="s">
        <v>1051</v>
      </c>
      <c r="I92" s="12" t="s">
        <v>1052</v>
      </c>
      <c r="J92" s="12" t="s">
        <v>1053</v>
      </c>
      <c r="K92" s="13"/>
    </row>
    <row r="93">
      <c r="A93" s="9">
        <f t="shared" si="1"/>
        <v>92</v>
      </c>
      <c r="B93" s="10" t="s">
        <v>1054</v>
      </c>
      <c r="C93" s="11"/>
      <c r="D93" s="10" t="s">
        <v>605</v>
      </c>
      <c r="E93" s="10" t="s">
        <v>682</v>
      </c>
      <c r="F93" s="21"/>
      <c r="G93" s="10">
        <v>2612.0</v>
      </c>
      <c r="H93" s="10" t="s">
        <v>1055</v>
      </c>
      <c r="I93" s="12" t="s">
        <v>1056</v>
      </c>
      <c r="J93" s="12" t="s">
        <v>1057</v>
      </c>
      <c r="K93" s="13"/>
    </row>
    <row r="94">
      <c r="A94" s="9">
        <f t="shared" si="1"/>
        <v>93</v>
      </c>
      <c r="B94" s="10" t="s">
        <v>1058</v>
      </c>
      <c r="C94" s="11"/>
      <c r="D94" s="10" t="s">
        <v>605</v>
      </c>
      <c r="E94" s="10" t="s">
        <v>682</v>
      </c>
      <c r="F94" s="21"/>
      <c r="G94" s="10">
        <v>2294.0</v>
      </c>
      <c r="H94" s="10" t="s">
        <v>1059</v>
      </c>
      <c r="I94" s="12" t="s">
        <v>1060</v>
      </c>
      <c r="J94" s="12" t="s">
        <v>1057</v>
      </c>
      <c r="K94" s="13"/>
    </row>
    <row r="95">
      <c r="A95" s="9">
        <f t="shared" si="1"/>
        <v>94</v>
      </c>
      <c r="B95" s="10" t="s">
        <v>1061</v>
      </c>
      <c r="C95" s="22"/>
      <c r="D95" s="10" t="s">
        <v>605</v>
      </c>
      <c r="E95" s="10" t="s">
        <v>682</v>
      </c>
      <c r="F95" s="21"/>
      <c r="G95" s="10">
        <v>1550.0</v>
      </c>
      <c r="H95" s="10" t="s">
        <v>1062</v>
      </c>
      <c r="I95" s="12" t="s">
        <v>1063</v>
      </c>
      <c r="J95" s="12" t="s">
        <v>1064</v>
      </c>
      <c r="K95" s="13"/>
    </row>
    <row r="96" ht="295.5" customHeight="1">
      <c r="A96" s="9">
        <f t="shared" si="1"/>
        <v>95</v>
      </c>
      <c r="B96" s="10" t="s">
        <v>1065</v>
      </c>
      <c r="C96" s="22"/>
      <c r="D96" s="10" t="s">
        <v>621</v>
      </c>
      <c r="E96" s="21"/>
      <c r="F96" s="21"/>
      <c r="G96" s="21"/>
      <c r="H96" s="10" t="s">
        <v>1066</v>
      </c>
      <c r="I96" s="12" t="s">
        <v>1067</v>
      </c>
      <c r="J96" s="12" t="s">
        <v>1068</v>
      </c>
      <c r="K96" s="13"/>
    </row>
    <row r="97" ht="295.5" customHeight="1">
      <c r="A97" s="9">
        <f t="shared" si="1"/>
        <v>96</v>
      </c>
      <c r="B97" s="18" t="s">
        <v>1069</v>
      </c>
      <c r="C97" s="74"/>
      <c r="D97" s="10" t="s">
        <v>605</v>
      </c>
      <c r="E97" s="10" t="s">
        <v>606</v>
      </c>
      <c r="F97" s="21"/>
      <c r="G97" s="10">
        <v>1.13020003E8</v>
      </c>
      <c r="H97" s="10" t="s">
        <v>1070</v>
      </c>
      <c r="I97" s="12" t="s">
        <v>1071</v>
      </c>
      <c r="J97" s="12" t="s">
        <v>1072</v>
      </c>
      <c r="K97" s="13"/>
    </row>
    <row r="98" ht="295.5" customHeight="1">
      <c r="A98" s="9">
        <f t="shared" si="1"/>
        <v>97</v>
      </c>
      <c r="B98" s="18" t="s">
        <v>1073</v>
      </c>
      <c r="C98" s="11"/>
      <c r="D98" s="10" t="s">
        <v>605</v>
      </c>
      <c r="E98" s="10" t="s">
        <v>606</v>
      </c>
      <c r="F98" s="21"/>
      <c r="G98" s="10">
        <v>1.01020052E8</v>
      </c>
      <c r="H98" s="10" t="s">
        <v>1074</v>
      </c>
      <c r="I98" s="12" t="s">
        <v>1075</v>
      </c>
      <c r="J98" s="12" t="s">
        <v>1076</v>
      </c>
      <c r="K98" s="13"/>
    </row>
    <row r="99" ht="295.5" customHeight="1">
      <c r="A99" s="9">
        <f t="shared" si="1"/>
        <v>98</v>
      </c>
      <c r="B99" s="18" t="s">
        <v>1077</v>
      </c>
      <c r="C99" s="11"/>
      <c r="D99" s="10" t="s">
        <v>605</v>
      </c>
      <c r="E99" s="10" t="s">
        <v>606</v>
      </c>
      <c r="F99" s="21"/>
      <c r="G99" s="10">
        <v>1.01020055E8</v>
      </c>
      <c r="H99" s="10" t="s">
        <v>1078</v>
      </c>
      <c r="I99" s="12" t="s">
        <v>1079</v>
      </c>
      <c r="J99" s="12" t="s">
        <v>1080</v>
      </c>
      <c r="K99" s="13"/>
    </row>
    <row r="100" ht="295.5" customHeight="1">
      <c r="A100" s="9">
        <f t="shared" si="1"/>
        <v>99</v>
      </c>
      <c r="B100" s="10" t="s">
        <v>1081</v>
      </c>
      <c r="C100" s="11"/>
      <c r="D100" s="10" t="s">
        <v>605</v>
      </c>
      <c r="E100" s="10" t="s">
        <v>622</v>
      </c>
      <c r="F100" s="21"/>
      <c r="G100" s="10">
        <v>1.08100005E8</v>
      </c>
      <c r="H100" s="10" t="s">
        <v>1082</v>
      </c>
      <c r="I100" s="12" t="s">
        <v>1083</v>
      </c>
      <c r="J100" s="12" t="s">
        <v>1084</v>
      </c>
      <c r="K100" s="13"/>
    </row>
    <row r="101">
      <c r="A101" s="9">
        <f t="shared" si="1"/>
        <v>100</v>
      </c>
      <c r="B101" s="18" t="s">
        <v>1085</v>
      </c>
      <c r="C101" s="11"/>
      <c r="D101" s="10" t="s">
        <v>605</v>
      </c>
      <c r="E101" s="10" t="s">
        <v>622</v>
      </c>
      <c r="F101" s="21"/>
      <c r="G101" s="10">
        <v>1.05990072E8</v>
      </c>
      <c r="H101" s="10" t="s">
        <v>1086</v>
      </c>
      <c r="I101" s="12" t="s">
        <v>1087</v>
      </c>
      <c r="J101" s="12" t="s">
        <v>1088</v>
      </c>
      <c r="K101" s="13"/>
    </row>
    <row r="102">
      <c r="A102" s="9">
        <f t="shared" si="1"/>
        <v>101</v>
      </c>
      <c r="B102" s="18" t="s">
        <v>1089</v>
      </c>
      <c r="C102" s="11"/>
      <c r="D102" s="10" t="s">
        <v>621</v>
      </c>
      <c r="E102" s="10" t="s">
        <v>725</v>
      </c>
      <c r="F102" s="21"/>
      <c r="G102" s="10" t="s">
        <v>1090</v>
      </c>
      <c r="H102" s="10" t="s">
        <v>1091</v>
      </c>
      <c r="I102" s="12" t="s">
        <v>1092</v>
      </c>
      <c r="J102" s="12" t="s">
        <v>1093</v>
      </c>
      <c r="K102" s="13"/>
    </row>
    <row r="103" ht="295.5" customHeight="1">
      <c r="A103" s="9">
        <f t="shared" si="1"/>
        <v>102</v>
      </c>
      <c r="B103" s="18" t="s">
        <v>1094</v>
      </c>
      <c r="C103" s="11"/>
      <c r="D103" s="10" t="s">
        <v>621</v>
      </c>
      <c r="E103" s="10" t="s">
        <v>725</v>
      </c>
      <c r="F103" s="21"/>
      <c r="G103" s="10" t="s">
        <v>1095</v>
      </c>
      <c r="H103" s="10" t="s">
        <v>1096</v>
      </c>
      <c r="I103" s="12" t="s">
        <v>1097</v>
      </c>
      <c r="J103" s="12" t="s">
        <v>1097</v>
      </c>
      <c r="K103" s="13"/>
    </row>
    <row r="104" ht="295.5" customHeight="1">
      <c r="A104" s="9">
        <f t="shared" si="1"/>
        <v>103</v>
      </c>
      <c r="B104" s="18" t="s">
        <v>1098</v>
      </c>
      <c r="C104" s="11"/>
      <c r="D104" s="10" t="s">
        <v>621</v>
      </c>
      <c r="E104" s="10" t="s">
        <v>725</v>
      </c>
      <c r="F104" s="21"/>
      <c r="G104" s="10" t="s">
        <v>1099</v>
      </c>
      <c r="H104" s="10" t="s">
        <v>1100</v>
      </c>
      <c r="I104" s="12" t="s">
        <v>1101</v>
      </c>
      <c r="J104" s="12" t="s">
        <v>1102</v>
      </c>
      <c r="K104" s="13"/>
    </row>
    <row r="105">
      <c r="A105" s="9">
        <f t="shared" si="1"/>
        <v>104</v>
      </c>
      <c r="B105" s="18" t="s">
        <v>1103</v>
      </c>
      <c r="C105" s="25"/>
      <c r="D105" s="49" t="s">
        <v>621</v>
      </c>
      <c r="E105" s="49" t="s">
        <v>725</v>
      </c>
      <c r="F105" s="18"/>
      <c r="G105" s="49" t="s">
        <v>1104</v>
      </c>
      <c r="H105" s="10" t="s">
        <v>1105</v>
      </c>
      <c r="I105" s="12" t="s">
        <v>1106</v>
      </c>
      <c r="J105" s="12" t="s">
        <v>1107</v>
      </c>
      <c r="K105" s="13"/>
    </row>
    <row r="106">
      <c r="A106" s="9">
        <f t="shared" si="1"/>
        <v>105</v>
      </c>
      <c r="B106" s="10" t="s">
        <v>1108</v>
      </c>
      <c r="C106" s="22"/>
      <c r="D106" s="10" t="s">
        <v>621</v>
      </c>
      <c r="E106" s="10" t="s">
        <v>611</v>
      </c>
      <c r="F106" s="21"/>
      <c r="G106" s="10" t="s">
        <v>1109</v>
      </c>
      <c r="H106" s="10" t="s">
        <v>1110</v>
      </c>
      <c r="I106" s="12" t="s">
        <v>1111</v>
      </c>
      <c r="J106" s="12" t="s">
        <v>1112</v>
      </c>
      <c r="K106" s="13"/>
    </row>
    <row r="107" ht="295.5" customHeight="1">
      <c r="A107" s="9">
        <f t="shared" si="1"/>
        <v>106</v>
      </c>
      <c r="B107" s="10" t="s">
        <v>1113</v>
      </c>
      <c r="C107" s="11"/>
      <c r="D107" s="10" t="s">
        <v>621</v>
      </c>
      <c r="E107" s="10" t="s">
        <v>606</v>
      </c>
      <c r="F107" s="21"/>
      <c r="G107" s="10">
        <v>1.03010002E8</v>
      </c>
      <c r="H107" s="10" t="s">
        <v>1114</v>
      </c>
      <c r="I107" s="12" t="s">
        <v>1115</v>
      </c>
      <c r="J107" s="12" t="s">
        <v>1116</v>
      </c>
      <c r="K107" s="13"/>
    </row>
    <row r="108" ht="295.5" customHeight="1">
      <c r="A108" s="9">
        <f t="shared" si="1"/>
        <v>107</v>
      </c>
      <c r="B108" s="18" t="s">
        <v>1117</v>
      </c>
      <c r="C108" s="11"/>
      <c r="D108" s="10" t="s">
        <v>605</v>
      </c>
      <c r="E108" s="10" t="s">
        <v>606</v>
      </c>
      <c r="F108" s="21"/>
      <c r="G108" s="10">
        <v>1.01020341E8</v>
      </c>
      <c r="H108" s="10" t="s">
        <v>1118</v>
      </c>
      <c r="I108" s="12" t="s">
        <v>1119</v>
      </c>
      <c r="J108" s="12" t="s">
        <v>1120</v>
      </c>
      <c r="K108" s="13"/>
    </row>
    <row r="109" ht="295.5" customHeight="1">
      <c r="A109" s="9">
        <f t="shared" si="1"/>
        <v>108</v>
      </c>
      <c r="B109" s="18" t="s">
        <v>1121</v>
      </c>
      <c r="C109" s="11"/>
      <c r="D109" s="10" t="s">
        <v>605</v>
      </c>
      <c r="E109" s="10" t="s">
        <v>606</v>
      </c>
      <c r="F109" s="21"/>
      <c r="G109" s="10">
        <v>1.05020001E8</v>
      </c>
      <c r="H109" s="10" t="s">
        <v>1122</v>
      </c>
      <c r="I109" s="12" t="s">
        <v>1123</v>
      </c>
      <c r="J109" s="12" t="s">
        <v>1124</v>
      </c>
      <c r="K109" s="13"/>
    </row>
    <row r="110" ht="295.5" customHeight="1">
      <c r="A110" s="9">
        <f t="shared" si="1"/>
        <v>109</v>
      </c>
      <c r="B110" s="18" t="s">
        <v>1125</v>
      </c>
      <c r="C110" s="11"/>
      <c r="D110" s="10" t="s">
        <v>605</v>
      </c>
      <c r="E110" s="10" t="s">
        <v>606</v>
      </c>
      <c r="F110" s="21"/>
      <c r="G110" s="10">
        <v>1.01020047E8</v>
      </c>
      <c r="H110" s="10" t="s">
        <v>1126</v>
      </c>
      <c r="I110" s="12" t="s">
        <v>1127</v>
      </c>
      <c r="J110" s="12" t="s">
        <v>1128</v>
      </c>
      <c r="K110" s="13"/>
    </row>
    <row r="111" ht="295.5" customHeight="1">
      <c r="A111" s="9">
        <f t="shared" si="1"/>
        <v>110</v>
      </c>
      <c r="B111" s="10" t="s">
        <v>1129</v>
      </c>
      <c r="C111" s="11"/>
      <c r="D111" s="10" t="s">
        <v>621</v>
      </c>
      <c r="E111" s="10" t="s">
        <v>611</v>
      </c>
      <c r="F111" s="21"/>
      <c r="G111" s="10" t="s">
        <v>1130</v>
      </c>
      <c r="H111" s="10" t="s">
        <v>1131</v>
      </c>
      <c r="I111" s="12" t="s">
        <v>1132</v>
      </c>
      <c r="J111" s="12" t="s">
        <v>1133</v>
      </c>
      <c r="K111" s="13"/>
    </row>
    <row r="112" ht="295.5" customHeight="1">
      <c r="A112" s="9">
        <f t="shared" si="1"/>
        <v>111</v>
      </c>
      <c r="B112" s="10" t="s">
        <v>1134</v>
      </c>
      <c r="C112" s="75"/>
      <c r="D112" s="10" t="s">
        <v>605</v>
      </c>
      <c r="E112" s="10" t="s">
        <v>606</v>
      </c>
      <c r="F112" s="21"/>
      <c r="G112" s="76">
        <v>1.01020175E8</v>
      </c>
      <c r="H112" s="10" t="s">
        <v>1135</v>
      </c>
      <c r="I112" s="12" t="s">
        <v>1136</v>
      </c>
      <c r="J112" s="12" t="s">
        <v>1137</v>
      </c>
      <c r="K112" s="13"/>
    </row>
    <row r="113">
      <c r="A113" s="9">
        <f t="shared" si="1"/>
        <v>112</v>
      </c>
      <c r="B113" s="10" t="s">
        <v>1138</v>
      </c>
      <c r="C113" s="11"/>
      <c r="D113" s="10" t="s">
        <v>605</v>
      </c>
      <c r="E113" s="10" t="s">
        <v>611</v>
      </c>
      <c r="F113" s="10" t="s">
        <v>1139</v>
      </c>
      <c r="G113" s="10" t="s">
        <v>1140</v>
      </c>
      <c r="H113" s="10" t="s">
        <v>1141</v>
      </c>
      <c r="I113" s="24" t="s">
        <v>1142</v>
      </c>
      <c r="J113" s="24" t="s">
        <v>1143</v>
      </c>
      <c r="K113" s="13"/>
    </row>
    <row r="114" ht="295.5" customHeight="1">
      <c r="A114" s="9">
        <f t="shared" si="1"/>
        <v>113</v>
      </c>
      <c r="B114" s="49" t="s">
        <v>1144</v>
      </c>
      <c r="C114" s="11"/>
      <c r="D114" s="10" t="s">
        <v>605</v>
      </c>
      <c r="E114" s="10" t="s">
        <v>611</v>
      </c>
      <c r="F114" s="21"/>
      <c r="G114" s="10" t="s">
        <v>1145</v>
      </c>
      <c r="H114" s="10" t="s">
        <v>1146</v>
      </c>
      <c r="I114" s="12" t="s">
        <v>1147</v>
      </c>
      <c r="J114" s="12" t="s">
        <v>1148</v>
      </c>
      <c r="K114" s="13"/>
    </row>
    <row r="115">
      <c r="A115" s="9">
        <f t="shared" si="1"/>
        <v>114</v>
      </c>
      <c r="B115" s="10" t="s">
        <v>1149</v>
      </c>
      <c r="C115" s="11"/>
      <c r="D115" s="10" t="s">
        <v>605</v>
      </c>
      <c r="E115" s="10" t="s">
        <v>611</v>
      </c>
      <c r="F115" s="21"/>
      <c r="G115" s="10" t="s">
        <v>1150</v>
      </c>
      <c r="H115" s="10" t="s">
        <v>1151</v>
      </c>
      <c r="I115" s="12" t="s">
        <v>1152</v>
      </c>
      <c r="J115" s="12" t="s">
        <v>1153</v>
      </c>
      <c r="K115" s="13"/>
    </row>
    <row r="116" ht="295.5" customHeight="1">
      <c r="A116" s="9">
        <f t="shared" si="1"/>
        <v>115</v>
      </c>
      <c r="B116" s="10" t="s">
        <v>1154</v>
      </c>
      <c r="C116" s="11"/>
      <c r="D116" s="10" t="s">
        <v>605</v>
      </c>
      <c r="E116" s="21"/>
      <c r="F116" s="21"/>
      <c r="G116" s="21"/>
      <c r="H116" s="10" t="s">
        <v>1155</v>
      </c>
      <c r="I116" s="12" t="s">
        <v>1156</v>
      </c>
      <c r="J116" s="12" t="s">
        <v>1157</v>
      </c>
      <c r="K116" s="13"/>
    </row>
    <row r="117" ht="295.5" customHeight="1">
      <c r="A117" s="9">
        <f t="shared" si="1"/>
        <v>116</v>
      </c>
      <c r="B117" s="18" t="s">
        <v>1158</v>
      </c>
      <c r="C117" s="11"/>
      <c r="D117" s="10" t="s">
        <v>605</v>
      </c>
      <c r="E117" s="10" t="s">
        <v>606</v>
      </c>
      <c r="F117" s="21"/>
      <c r="G117" s="10">
        <v>1.01020026E8</v>
      </c>
      <c r="H117" s="10" t="s">
        <v>1159</v>
      </c>
      <c r="I117" s="12" t="s">
        <v>1160</v>
      </c>
      <c r="J117" s="12" t="s">
        <v>1161</v>
      </c>
      <c r="K117" s="13"/>
    </row>
    <row r="118" ht="295.5" customHeight="1">
      <c r="A118" s="9">
        <f t="shared" si="1"/>
        <v>117</v>
      </c>
      <c r="B118" s="10" t="s">
        <v>1162</v>
      </c>
      <c r="C118" s="11"/>
      <c r="D118" s="10" t="s">
        <v>605</v>
      </c>
      <c r="E118" s="10" t="s">
        <v>606</v>
      </c>
      <c r="F118" s="21"/>
      <c r="G118" s="10">
        <v>1.01020016E8</v>
      </c>
      <c r="H118" s="10" t="s">
        <v>1163</v>
      </c>
      <c r="I118" s="12" t="s">
        <v>1164</v>
      </c>
      <c r="J118" s="12" t="s">
        <v>1165</v>
      </c>
      <c r="K118" s="13"/>
    </row>
    <row r="119" ht="295.5" customHeight="1">
      <c r="A119" s="9">
        <f t="shared" si="1"/>
        <v>118</v>
      </c>
      <c r="B119" s="10" t="s">
        <v>1166</v>
      </c>
      <c r="C119" s="77"/>
      <c r="D119" s="10" t="s">
        <v>605</v>
      </c>
      <c r="E119" s="10" t="s">
        <v>606</v>
      </c>
      <c r="F119" s="21"/>
      <c r="G119" s="78">
        <v>1.01020029E8</v>
      </c>
      <c r="H119" s="10" t="s">
        <v>1167</v>
      </c>
      <c r="I119" s="12" t="s">
        <v>1168</v>
      </c>
      <c r="J119" s="12" t="s">
        <v>1169</v>
      </c>
      <c r="K119" s="13"/>
    </row>
    <row r="120" ht="295.5" customHeight="1">
      <c r="A120" s="9">
        <f t="shared" si="1"/>
        <v>119</v>
      </c>
      <c r="B120" s="10" t="s">
        <v>1170</v>
      </c>
      <c r="C120" s="11"/>
      <c r="D120" s="10" t="s">
        <v>621</v>
      </c>
      <c r="E120" s="10" t="s">
        <v>1171</v>
      </c>
      <c r="F120" s="21"/>
      <c r="G120" s="10">
        <v>1.02990283E8</v>
      </c>
      <c r="H120" s="10" t="s">
        <v>1172</v>
      </c>
      <c r="I120" s="12" t="s">
        <v>1173</v>
      </c>
      <c r="J120" s="24" t="s">
        <v>1174</v>
      </c>
      <c r="K120" s="13"/>
    </row>
    <row r="121">
      <c r="A121" s="9">
        <f t="shared" si="1"/>
        <v>120</v>
      </c>
      <c r="B121" s="18" t="s">
        <v>1175</v>
      </c>
      <c r="C121" s="77"/>
      <c r="D121" s="78" t="s">
        <v>605</v>
      </c>
      <c r="E121" s="78" t="s">
        <v>611</v>
      </c>
      <c r="F121" s="79"/>
      <c r="G121" s="78" t="s">
        <v>1176</v>
      </c>
      <c r="H121" s="10" t="s">
        <v>1177</v>
      </c>
      <c r="I121" s="12" t="s">
        <v>1178</v>
      </c>
      <c r="J121" s="12" t="s">
        <v>1179</v>
      </c>
      <c r="K121" s="13"/>
    </row>
    <row r="122" ht="295.5" customHeight="1">
      <c r="A122" s="9">
        <f t="shared" si="1"/>
        <v>121</v>
      </c>
      <c r="B122" s="10" t="s">
        <v>1180</v>
      </c>
      <c r="C122" s="25"/>
      <c r="D122" s="49" t="s">
        <v>605</v>
      </c>
      <c r="E122" s="23"/>
      <c r="F122" s="23"/>
      <c r="G122" s="23"/>
      <c r="H122" s="10"/>
      <c r="I122" s="12" t="s">
        <v>1181</v>
      </c>
      <c r="J122" s="12" t="s">
        <v>1182</v>
      </c>
      <c r="K122" s="13"/>
    </row>
    <row r="123" ht="295.5" customHeight="1">
      <c r="A123" s="9">
        <f t="shared" si="1"/>
        <v>122</v>
      </c>
      <c r="B123" s="10" t="s">
        <v>1183</v>
      </c>
      <c r="C123" s="11"/>
      <c r="D123" s="10" t="s">
        <v>621</v>
      </c>
      <c r="E123" s="21"/>
      <c r="F123" s="10" t="s">
        <v>1184</v>
      </c>
      <c r="G123" s="21"/>
      <c r="H123" s="10" t="s">
        <v>1185</v>
      </c>
      <c r="I123" s="12" t="s">
        <v>1186</v>
      </c>
      <c r="J123" s="24" t="s">
        <v>1187</v>
      </c>
      <c r="K123" s="13"/>
    </row>
    <row r="124">
      <c r="A124" s="9">
        <f t="shared" si="1"/>
        <v>123</v>
      </c>
      <c r="B124" s="49" t="s">
        <v>1188</v>
      </c>
      <c r="C124" s="11"/>
      <c r="D124" s="10" t="s">
        <v>621</v>
      </c>
      <c r="E124" s="10" t="s">
        <v>611</v>
      </c>
      <c r="F124" s="21"/>
      <c r="G124" s="10" t="s">
        <v>1189</v>
      </c>
      <c r="H124" s="10" t="s">
        <v>1190</v>
      </c>
      <c r="I124" s="12" t="s">
        <v>1191</v>
      </c>
      <c r="J124" s="12" t="s">
        <v>1192</v>
      </c>
      <c r="K124" s="13"/>
    </row>
    <row r="125" ht="295.5" customHeight="1">
      <c r="A125" s="9">
        <f t="shared" si="1"/>
        <v>124</v>
      </c>
      <c r="B125" s="18" t="s">
        <v>1193</v>
      </c>
      <c r="C125" s="11"/>
      <c r="D125" s="10" t="s">
        <v>621</v>
      </c>
      <c r="E125" s="10" t="s">
        <v>611</v>
      </c>
      <c r="F125" s="21"/>
      <c r="G125" s="10" t="s">
        <v>1194</v>
      </c>
      <c r="H125" s="10" t="s">
        <v>1195</v>
      </c>
      <c r="I125" s="12" t="s">
        <v>1196</v>
      </c>
      <c r="J125" s="24" t="s">
        <v>1197</v>
      </c>
      <c r="K125" s="13"/>
    </row>
    <row r="126" ht="295.5" customHeight="1">
      <c r="A126" s="9">
        <f t="shared" si="1"/>
        <v>125</v>
      </c>
      <c r="B126" s="10" t="s">
        <v>1198</v>
      </c>
      <c r="C126" s="11"/>
      <c r="D126" s="10" t="s">
        <v>605</v>
      </c>
      <c r="E126" s="10" t="s">
        <v>606</v>
      </c>
      <c r="F126" s="21"/>
      <c r="G126" s="10">
        <v>1.04030002E8</v>
      </c>
      <c r="H126" s="10" t="s">
        <v>1199</v>
      </c>
      <c r="I126" s="12" t="s">
        <v>1200</v>
      </c>
      <c r="J126" s="12" t="s">
        <v>1201</v>
      </c>
      <c r="K126" s="13"/>
    </row>
    <row r="127" ht="295.5" customHeight="1">
      <c r="A127" s="9">
        <f t="shared" si="1"/>
        <v>126</v>
      </c>
      <c r="B127" s="10" t="s">
        <v>1202</v>
      </c>
      <c r="C127" s="11"/>
      <c r="D127" s="10" t="s">
        <v>605</v>
      </c>
      <c r="E127" s="10" t="s">
        <v>906</v>
      </c>
      <c r="F127" s="21"/>
      <c r="G127" s="10" t="s">
        <v>1203</v>
      </c>
      <c r="H127" s="10" t="s">
        <v>1204</v>
      </c>
      <c r="I127" s="24"/>
      <c r="J127" s="12" t="s">
        <v>1205</v>
      </c>
      <c r="K127" s="13"/>
    </row>
    <row r="128">
      <c r="A128" s="9">
        <f t="shared" si="1"/>
        <v>127</v>
      </c>
      <c r="B128" s="18" t="s">
        <v>1206</v>
      </c>
      <c r="C128" s="25"/>
      <c r="D128" s="49" t="s">
        <v>605</v>
      </c>
      <c r="E128" s="49" t="s">
        <v>606</v>
      </c>
      <c r="F128" s="18"/>
      <c r="G128" s="49">
        <v>1.05020002E8</v>
      </c>
      <c r="H128" s="10" t="s">
        <v>1207</v>
      </c>
      <c r="I128" s="12" t="s">
        <v>1208</v>
      </c>
      <c r="J128" s="12" t="s">
        <v>1209</v>
      </c>
      <c r="K128" s="13"/>
    </row>
    <row r="129" ht="295.5" customHeight="1">
      <c r="A129" s="9">
        <f t="shared" si="1"/>
        <v>128</v>
      </c>
      <c r="B129" s="10" t="s">
        <v>1210</v>
      </c>
      <c r="C129" s="11"/>
      <c r="D129" s="10" t="s">
        <v>621</v>
      </c>
      <c r="E129" s="21"/>
      <c r="F129" s="10" t="s">
        <v>1211</v>
      </c>
      <c r="G129" s="21"/>
      <c r="H129" s="10" t="s">
        <v>1212</v>
      </c>
      <c r="I129" s="12" t="s">
        <v>1213</v>
      </c>
      <c r="J129" s="24" t="s">
        <v>1214</v>
      </c>
      <c r="K129" s="13"/>
    </row>
    <row r="130" ht="295.5" customHeight="1">
      <c r="A130" s="9">
        <f t="shared" si="1"/>
        <v>129</v>
      </c>
      <c r="B130" s="18" t="s">
        <v>1215</v>
      </c>
      <c r="C130" s="11"/>
      <c r="D130" s="10" t="s">
        <v>621</v>
      </c>
      <c r="E130" s="10" t="s">
        <v>725</v>
      </c>
      <c r="F130" s="21"/>
      <c r="G130" s="10" t="s">
        <v>1216</v>
      </c>
      <c r="H130" s="10" t="s">
        <v>1217</v>
      </c>
      <c r="I130" s="12" t="s">
        <v>1218</v>
      </c>
      <c r="J130" s="12" t="s">
        <v>1219</v>
      </c>
      <c r="K130" s="13"/>
    </row>
    <row r="131" ht="295.5" customHeight="1">
      <c r="A131" s="9">
        <f t="shared" si="1"/>
        <v>130</v>
      </c>
      <c r="B131" s="10" t="s">
        <v>1220</v>
      </c>
      <c r="C131" s="11"/>
      <c r="D131" s="10" t="s">
        <v>621</v>
      </c>
      <c r="E131" s="10" t="s">
        <v>906</v>
      </c>
      <c r="F131" s="21"/>
      <c r="G131" s="10" t="s">
        <v>1221</v>
      </c>
      <c r="H131" s="10" t="s">
        <v>1222</v>
      </c>
      <c r="I131" s="12" t="s">
        <v>1223</v>
      </c>
      <c r="J131" s="12" t="s">
        <v>1224</v>
      </c>
      <c r="K131" s="13"/>
    </row>
    <row r="132" ht="295.5" customHeight="1">
      <c r="A132" s="9">
        <f t="shared" si="1"/>
        <v>131</v>
      </c>
      <c r="B132" s="18" t="s">
        <v>1225</v>
      </c>
      <c r="C132" s="11"/>
      <c r="D132" s="10" t="s">
        <v>621</v>
      </c>
      <c r="E132" s="10" t="s">
        <v>906</v>
      </c>
      <c r="F132" s="21"/>
      <c r="G132" s="10" t="s">
        <v>1226</v>
      </c>
      <c r="H132" s="10" t="s">
        <v>1227</v>
      </c>
      <c r="I132" s="24"/>
      <c r="J132" s="12" t="s">
        <v>1228</v>
      </c>
      <c r="K132" s="13"/>
    </row>
    <row r="133" ht="295.5" customHeight="1">
      <c r="A133" s="9">
        <f t="shared" si="1"/>
        <v>132</v>
      </c>
      <c r="B133" s="10" t="s">
        <v>1229</v>
      </c>
      <c r="C133" s="11"/>
      <c r="D133" s="10" t="s">
        <v>621</v>
      </c>
      <c r="E133" s="21"/>
      <c r="F133" s="21"/>
      <c r="G133" s="21"/>
      <c r="H133" s="10" t="s">
        <v>1230</v>
      </c>
      <c r="I133" s="12" t="s">
        <v>1231</v>
      </c>
      <c r="J133" s="24" t="s">
        <v>1232</v>
      </c>
      <c r="K133" s="13"/>
    </row>
    <row r="134" ht="295.5" customHeight="1">
      <c r="A134" s="9">
        <f t="shared" si="1"/>
        <v>133</v>
      </c>
      <c r="B134" s="10" t="s">
        <v>1233</v>
      </c>
      <c r="C134" s="11"/>
      <c r="D134" s="10" t="s">
        <v>605</v>
      </c>
      <c r="E134" s="10" t="s">
        <v>606</v>
      </c>
      <c r="F134" s="21"/>
      <c r="G134" s="10">
        <v>1.01020172E8</v>
      </c>
      <c r="H134" s="10" t="s">
        <v>1234</v>
      </c>
      <c r="I134" s="12" t="s">
        <v>1235</v>
      </c>
      <c r="J134" s="12" t="s">
        <v>1236</v>
      </c>
      <c r="K134" s="13"/>
    </row>
    <row r="135" ht="295.5" customHeight="1">
      <c r="A135" s="9">
        <f t="shared" si="1"/>
        <v>134</v>
      </c>
      <c r="B135" s="18" t="s">
        <v>1237</v>
      </c>
      <c r="C135" s="11"/>
      <c r="D135" s="10" t="s">
        <v>621</v>
      </c>
      <c r="E135" s="10" t="s">
        <v>622</v>
      </c>
      <c r="F135" s="21"/>
      <c r="G135" s="10">
        <v>1.06990008E8</v>
      </c>
      <c r="H135" s="10" t="s">
        <v>1238</v>
      </c>
      <c r="I135" s="12" t="s">
        <v>1239</v>
      </c>
      <c r="J135" s="12" t="s">
        <v>1240</v>
      </c>
      <c r="K135" s="13"/>
    </row>
    <row r="136" ht="295.5" customHeight="1">
      <c r="A136" s="9">
        <f t="shared" si="1"/>
        <v>135</v>
      </c>
      <c r="B136" s="18" t="s">
        <v>1241</v>
      </c>
      <c r="C136" s="11"/>
      <c r="D136" s="10" t="s">
        <v>605</v>
      </c>
      <c r="E136" s="10" t="s">
        <v>611</v>
      </c>
      <c r="F136" s="21"/>
      <c r="G136" s="10" t="s">
        <v>1242</v>
      </c>
      <c r="H136" s="10" t="s">
        <v>1243</v>
      </c>
      <c r="I136" s="12" t="s">
        <v>1244</v>
      </c>
      <c r="J136" s="12" t="s">
        <v>1245</v>
      </c>
      <c r="K136" s="13"/>
    </row>
    <row r="137">
      <c r="A137" s="9">
        <f t="shared" si="1"/>
        <v>136</v>
      </c>
      <c r="B137" s="10" t="s">
        <v>1246</v>
      </c>
      <c r="C137" s="11"/>
      <c r="D137" s="10" t="s">
        <v>605</v>
      </c>
      <c r="E137" s="10" t="s">
        <v>611</v>
      </c>
      <c r="F137" s="21"/>
      <c r="G137" s="10">
        <v>1.01020063E8</v>
      </c>
      <c r="H137" s="10" t="s">
        <v>1247</v>
      </c>
      <c r="I137" s="12" t="s">
        <v>1248</v>
      </c>
      <c r="J137" s="12" t="s">
        <v>1249</v>
      </c>
      <c r="K137" s="13"/>
    </row>
    <row r="138" ht="295.5" customHeight="1">
      <c r="A138" s="9">
        <f t="shared" si="1"/>
        <v>137</v>
      </c>
      <c r="B138" s="18" t="s">
        <v>1250</v>
      </c>
      <c r="C138" s="11"/>
      <c r="D138" s="10" t="s">
        <v>605</v>
      </c>
      <c r="E138" s="10" t="s">
        <v>606</v>
      </c>
      <c r="F138" s="21"/>
      <c r="G138" s="10">
        <v>1.01020076E8</v>
      </c>
      <c r="H138" s="10" t="s">
        <v>1251</v>
      </c>
      <c r="I138" s="12" t="s">
        <v>1252</v>
      </c>
      <c r="J138" s="12" t="s">
        <v>1253</v>
      </c>
      <c r="K138" s="13"/>
    </row>
    <row r="139" ht="295.5" customHeight="1">
      <c r="A139" s="9">
        <f t="shared" si="1"/>
        <v>138</v>
      </c>
      <c r="B139" s="18" t="s">
        <v>1254</v>
      </c>
      <c r="C139" s="11"/>
      <c r="D139" s="10" t="s">
        <v>605</v>
      </c>
      <c r="E139" s="10" t="s">
        <v>606</v>
      </c>
      <c r="F139" s="21"/>
      <c r="G139" s="10">
        <v>1.03020008E8</v>
      </c>
      <c r="H139" s="10" t="s">
        <v>1255</v>
      </c>
      <c r="I139" s="12" t="s">
        <v>1256</v>
      </c>
      <c r="J139" s="12" t="s">
        <v>1257</v>
      </c>
      <c r="K139" s="13"/>
    </row>
    <row r="140" ht="295.5" customHeight="1">
      <c r="A140" s="9">
        <f t="shared" si="1"/>
        <v>139</v>
      </c>
      <c r="B140" s="18" t="s">
        <v>1258</v>
      </c>
      <c r="C140" s="11"/>
      <c r="D140" s="10" t="s">
        <v>621</v>
      </c>
      <c r="E140" s="10" t="s">
        <v>906</v>
      </c>
      <c r="F140" s="21"/>
      <c r="G140" s="10" t="s">
        <v>1259</v>
      </c>
      <c r="H140" s="10" t="s">
        <v>1260</v>
      </c>
      <c r="I140" s="12" t="s">
        <v>1261</v>
      </c>
      <c r="J140" s="12" t="s">
        <v>1262</v>
      </c>
      <c r="K140" s="13"/>
    </row>
    <row r="141" ht="295.5" customHeight="1">
      <c r="A141" s="9">
        <f t="shared" si="1"/>
        <v>140</v>
      </c>
      <c r="B141" s="10" t="s">
        <v>1263</v>
      </c>
      <c r="C141" s="11"/>
      <c r="D141" s="10" t="s">
        <v>605</v>
      </c>
      <c r="E141" s="10" t="s">
        <v>606</v>
      </c>
      <c r="F141" s="21"/>
      <c r="G141" s="10">
        <v>1.01020038E8</v>
      </c>
      <c r="H141" s="10" t="s">
        <v>1264</v>
      </c>
      <c r="I141" s="12" t="s">
        <v>1265</v>
      </c>
      <c r="J141" s="12" t="s">
        <v>1266</v>
      </c>
      <c r="K141" s="13"/>
    </row>
    <row r="142" ht="295.5" customHeight="1">
      <c r="A142" s="9">
        <f t="shared" si="1"/>
        <v>141</v>
      </c>
      <c r="B142" s="10" t="s">
        <v>830</v>
      </c>
      <c r="C142" s="22"/>
      <c r="D142" s="10" t="s">
        <v>621</v>
      </c>
      <c r="E142" s="10" t="s">
        <v>830</v>
      </c>
      <c r="F142" s="21"/>
      <c r="G142" s="18"/>
      <c r="H142" s="10" t="s">
        <v>831</v>
      </c>
      <c r="I142" s="12" t="s">
        <v>832</v>
      </c>
      <c r="J142" s="12" t="s">
        <v>833</v>
      </c>
      <c r="K142" s="13"/>
    </row>
    <row r="143">
      <c r="A143" s="9">
        <f t="shared" si="1"/>
        <v>142</v>
      </c>
      <c r="B143" s="10" t="s">
        <v>1267</v>
      </c>
      <c r="C143" s="11"/>
      <c r="D143" s="10" t="s">
        <v>621</v>
      </c>
      <c r="E143" s="10" t="s">
        <v>1268</v>
      </c>
      <c r="F143" s="10" t="s">
        <v>1269</v>
      </c>
      <c r="G143" s="10" t="s">
        <v>1270</v>
      </c>
      <c r="H143" s="10" t="s">
        <v>1271</v>
      </c>
      <c r="I143" s="24" t="s">
        <v>1272</v>
      </c>
      <c r="J143" s="12" t="s">
        <v>1273</v>
      </c>
      <c r="K143" s="13"/>
    </row>
    <row r="144" ht="295.5" customHeight="1">
      <c r="A144" s="9">
        <f t="shared" si="1"/>
        <v>143</v>
      </c>
      <c r="B144" s="18" t="s">
        <v>1274</v>
      </c>
      <c r="C144" s="11"/>
      <c r="D144" s="10" t="s">
        <v>605</v>
      </c>
      <c r="E144" s="10" t="s">
        <v>606</v>
      </c>
      <c r="F144" s="21"/>
      <c r="G144" s="10">
        <v>1.01020008E8</v>
      </c>
      <c r="H144" s="10" t="s">
        <v>1275</v>
      </c>
      <c r="I144" s="12" t="s">
        <v>1276</v>
      </c>
      <c r="J144" s="12" t="s">
        <v>1277</v>
      </c>
      <c r="K144" s="13"/>
    </row>
    <row r="145" ht="295.5" customHeight="1">
      <c r="A145" s="9">
        <f t="shared" si="1"/>
        <v>144</v>
      </c>
      <c r="B145" s="18" t="s">
        <v>1278</v>
      </c>
      <c r="C145" s="11"/>
      <c r="D145" s="10" t="s">
        <v>621</v>
      </c>
      <c r="E145" s="10" t="s">
        <v>682</v>
      </c>
      <c r="F145" s="10"/>
      <c r="G145" s="10" t="s">
        <v>1279</v>
      </c>
      <c r="H145" s="10" t="s">
        <v>1280</v>
      </c>
      <c r="I145" s="24" t="s">
        <v>1281</v>
      </c>
      <c r="J145" s="24" t="s">
        <v>1282</v>
      </c>
      <c r="K145" s="13"/>
    </row>
    <row r="146" ht="295.5" customHeight="1">
      <c r="A146" s="9">
        <f t="shared" si="1"/>
        <v>145</v>
      </c>
      <c r="B146" s="18" t="s">
        <v>1283</v>
      </c>
      <c r="C146" s="11"/>
      <c r="D146" s="10" t="s">
        <v>605</v>
      </c>
      <c r="E146" s="10" t="s">
        <v>1284</v>
      </c>
      <c r="F146" s="10"/>
      <c r="G146" s="10" t="s">
        <v>1285</v>
      </c>
      <c r="H146" s="10" t="s">
        <v>1286</v>
      </c>
      <c r="I146" s="24" t="s">
        <v>1287</v>
      </c>
      <c r="J146" s="24" t="s">
        <v>1288</v>
      </c>
      <c r="K146" s="13"/>
    </row>
    <row r="147" ht="295.5" customHeight="1">
      <c r="A147" s="9">
        <f t="shared" si="1"/>
        <v>146</v>
      </c>
      <c r="B147" s="18" t="s">
        <v>1289</v>
      </c>
      <c r="C147" s="11" t="str">
        <f>image("https://encrypted-tbn0.gstatic.com/images?q=tbn:ANd9GcQ0f1W3DpcwvyhBLb9yeDy9qpGE8OWeYUa54lgWdpfU1g&amp;s")</f>
        <v/>
      </c>
      <c r="D147" s="10" t="s">
        <v>605</v>
      </c>
      <c r="E147" s="21"/>
      <c r="F147" s="10" t="s">
        <v>1290</v>
      </c>
      <c r="G147" s="21"/>
      <c r="H147" s="10"/>
      <c r="I147" s="24" t="s">
        <v>1291</v>
      </c>
      <c r="J147" s="24" t="s">
        <v>1292</v>
      </c>
      <c r="K147" s="13"/>
    </row>
    <row r="148">
      <c r="A148" s="9">
        <f t="shared" si="1"/>
        <v>147</v>
      </c>
      <c r="B148" s="10" t="s">
        <v>1293</v>
      </c>
      <c r="C148" s="37"/>
      <c r="D148" s="38" t="s">
        <v>605</v>
      </c>
      <c r="E148" s="38" t="s">
        <v>611</v>
      </c>
      <c r="F148" s="39"/>
      <c r="G148" s="38" t="s">
        <v>1294</v>
      </c>
      <c r="H148" s="10" t="s">
        <v>1295</v>
      </c>
      <c r="I148" s="12" t="s">
        <v>1296</v>
      </c>
      <c r="J148" s="12" t="s">
        <v>1297</v>
      </c>
      <c r="K148" s="13"/>
    </row>
    <row r="149" ht="295.5" customHeight="1">
      <c r="A149" s="9">
        <f t="shared" si="1"/>
        <v>148</v>
      </c>
      <c r="B149" s="18" t="s">
        <v>1298</v>
      </c>
      <c r="C149" s="11"/>
      <c r="D149" s="10" t="s">
        <v>605</v>
      </c>
      <c r="E149" s="10" t="s">
        <v>606</v>
      </c>
      <c r="F149" s="21"/>
      <c r="G149" s="10">
        <v>1.0102007E8</v>
      </c>
      <c r="H149" s="10" t="s">
        <v>1299</v>
      </c>
      <c r="I149" s="12" t="s">
        <v>1300</v>
      </c>
      <c r="J149" s="12" t="s">
        <v>1301</v>
      </c>
      <c r="K149" s="13"/>
    </row>
    <row r="150" ht="295.5" customHeight="1">
      <c r="A150" s="9">
        <f t="shared" si="1"/>
        <v>149</v>
      </c>
      <c r="B150" s="10" t="s">
        <v>1302</v>
      </c>
      <c r="C150" s="11"/>
      <c r="D150" s="10" t="s">
        <v>605</v>
      </c>
      <c r="E150" s="10" t="s">
        <v>682</v>
      </c>
      <c r="F150" s="21"/>
      <c r="G150" s="10">
        <v>1463.0</v>
      </c>
      <c r="H150" s="10" t="s">
        <v>1303</v>
      </c>
      <c r="I150" s="12" t="s">
        <v>1304</v>
      </c>
      <c r="J150" s="12" t="s">
        <v>1305</v>
      </c>
      <c r="K150" s="13"/>
    </row>
    <row r="151" ht="295.5" customHeight="1">
      <c r="A151" s="9">
        <f t="shared" si="1"/>
        <v>150</v>
      </c>
      <c r="B151" s="10" t="s">
        <v>1306</v>
      </c>
      <c r="C151" s="11"/>
      <c r="D151" s="10" t="s">
        <v>605</v>
      </c>
      <c r="E151" s="10" t="s">
        <v>682</v>
      </c>
      <c r="F151" s="21"/>
      <c r="G151" s="10">
        <v>2868.0</v>
      </c>
      <c r="H151" s="10" t="s">
        <v>1307</v>
      </c>
      <c r="I151" s="12" t="s">
        <v>1308</v>
      </c>
      <c r="J151" s="12" t="s">
        <v>1057</v>
      </c>
      <c r="K151" s="13"/>
    </row>
    <row r="152" ht="295.5" customHeight="1">
      <c r="A152" s="9">
        <f t="shared" si="1"/>
        <v>151</v>
      </c>
      <c r="B152" s="10" t="s">
        <v>1309</v>
      </c>
      <c r="C152" s="22"/>
      <c r="D152" s="10" t="s">
        <v>605</v>
      </c>
      <c r="E152" s="10" t="s">
        <v>537</v>
      </c>
      <c r="F152" s="21"/>
      <c r="G152" s="18"/>
      <c r="H152" s="10" t="s">
        <v>1310</v>
      </c>
      <c r="I152" s="12" t="s">
        <v>1311</v>
      </c>
      <c r="J152" s="12" t="s">
        <v>1312</v>
      </c>
      <c r="K152" s="13" t="s">
        <v>1313</v>
      </c>
    </row>
    <row r="153" ht="295.5" customHeight="1">
      <c r="A153" s="9">
        <f t="shared" si="1"/>
        <v>152</v>
      </c>
      <c r="B153" s="10" t="s">
        <v>1314</v>
      </c>
      <c r="C153" s="11"/>
      <c r="D153" s="10" t="s">
        <v>605</v>
      </c>
      <c r="E153" s="10" t="s">
        <v>606</v>
      </c>
      <c r="F153" s="21"/>
      <c r="G153" s="10">
        <v>1.03020009E8</v>
      </c>
      <c r="H153" s="10" t="s">
        <v>1315</v>
      </c>
      <c r="I153" s="12" t="s">
        <v>1316</v>
      </c>
      <c r="J153" s="12" t="s">
        <v>1317</v>
      </c>
      <c r="K153" s="13"/>
    </row>
    <row r="154" ht="295.5" customHeight="1">
      <c r="A154" s="9">
        <f t="shared" si="1"/>
        <v>153</v>
      </c>
      <c r="B154" s="18" t="s">
        <v>1318</v>
      </c>
      <c r="C154" s="11"/>
      <c r="D154" s="10" t="s">
        <v>605</v>
      </c>
      <c r="E154" s="10" t="s">
        <v>606</v>
      </c>
      <c r="F154" s="21"/>
      <c r="G154" s="10">
        <v>1.04030008E8</v>
      </c>
      <c r="H154" s="10" t="s">
        <v>1319</v>
      </c>
      <c r="I154" s="12" t="s">
        <v>1320</v>
      </c>
      <c r="J154" s="12" t="s">
        <v>1321</v>
      </c>
      <c r="K154" s="13"/>
    </row>
    <row r="155">
      <c r="A155" s="9">
        <f t="shared" si="1"/>
        <v>154</v>
      </c>
      <c r="B155" s="18" t="s">
        <v>1322</v>
      </c>
      <c r="C155" s="11"/>
      <c r="D155" s="10" t="s">
        <v>605</v>
      </c>
      <c r="E155" s="10" t="s">
        <v>606</v>
      </c>
      <c r="F155" s="21"/>
      <c r="G155" s="10">
        <v>1.04030011E8</v>
      </c>
      <c r="H155" s="10" t="s">
        <v>1323</v>
      </c>
      <c r="I155" s="12" t="s">
        <v>1324</v>
      </c>
      <c r="J155" s="12" t="s">
        <v>1325</v>
      </c>
      <c r="K155" s="13"/>
    </row>
    <row r="156">
      <c r="A156" s="9">
        <f t="shared" si="1"/>
        <v>155</v>
      </c>
      <c r="B156" s="18" t="s">
        <v>1326</v>
      </c>
      <c r="C156" s="11"/>
      <c r="D156" s="10" t="s">
        <v>605</v>
      </c>
      <c r="E156" s="10" t="s">
        <v>682</v>
      </c>
      <c r="F156" s="21"/>
      <c r="G156" s="10" t="s">
        <v>1327</v>
      </c>
      <c r="H156" s="10" t="s">
        <v>1328</v>
      </c>
      <c r="I156" s="12" t="s">
        <v>1329</v>
      </c>
      <c r="J156" s="12" t="s">
        <v>1330</v>
      </c>
      <c r="K156" s="13"/>
    </row>
    <row r="157" ht="295.5" customHeight="1">
      <c r="A157" s="9">
        <f t="shared" si="1"/>
        <v>156</v>
      </c>
      <c r="B157" s="18" t="s">
        <v>1331</v>
      </c>
      <c r="C157" s="11"/>
      <c r="D157" s="10" t="s">
        <v>605</v>
      </c>
      <c r="E157" s="10" t="s">
        <v>606</v>
      </c>
      <c r="F157" s="21"/>
      <c r="G157" s="10">
        <v>1.0102002E8</v>
      </c>
      <c r="H157" s="10" t="s">
        <v>1332</v>
      </c>
      <c r="I157" s="12" t="s">
        <v>1333</v>
      </c>
      <c r="J157" s="12" t="s">
        <v>1334</v>
      </c>
      <c r="K157" s="13"/>
    </row>
    <row r="158" ht="295.5" customHeight="1">
      <c r="A158" s="9">
        <f t="shared" si="1"/>
        <v>157</v>
      </c>
      <c r="B158" s="18" t="s">
        <v>1335</v>
      </c>
      <c r="C158" s="25"/>
      <c r="D158" s="49" t="s">
        <v>621</v>
      </c>
      <c r="E158" s="49" t="s">
        <v>611</v>
      </c>
      <c r="F158" s="18"/>
      <c r="G158" s="49" t="s">
        <v>1336</v>
      </c>
      <c r="H158" s="10" t="s">
        <v>1337</v>
      </c>
      <c r="I158" s="12" t="s">
        <v>1338</v>
      </c>
      <c r="J158" s="12" t="s">
        <v>1339</v>
      </c>
      <c r="K158" s="13"/>
    </row>
    <row r="159" ht="295.5" customHeight="1">
      <c r="A159" s="9">
        <f t="shared" si="1"/>
        <v>158</v>
      </c>
      <c r="B159" s="10" t="s">
        <v>1340</v>
      </c>
      <c r="C159" s="11"/>
      <c r="D159" s="10" t="s">
        <v>605</v>
      </c>
      <c r="E159" s="10" t="s">
        <v>682</v>
      </c>
      <c r="F159" s="21"/>
      <c r="G159" s="10">
        <v>2461.0</v>
      </c>
      <c r="H159" s="10" t="s">
        <v>1341</v>
      </c>
      <c r="I159" s="12" t="s">
        <v>1342</v>
      </c>
      <c r="J159" s="12" t="s">
        <v>1343</v>
      </c>
      <c r="K159" s="13"/>
    </row>
    <row r="160" ht="295.5" customHeight="1">
      <c r="A160" s="9">
        <f t="shared" si="1"/>
        <v>159</v>
      </c>
      <c r="B160" s="10" t="s">
        <v>1344</v>
      </c>
      <c r="C160" s="22"/>
      <c r="D160" s="49" t="s">
        <v>605</v>
      </c>
      <c r="E160" s="18"/>
      <c r="F160" s="18"/>
      <c r="G160" s="18"/>
      <c r="H160" s="10" t="s">
        <v>1345</v>
      </c>
      <c r="I160" s="12" t="s">
        <v>1346</v>
      </c>
      <c r="J160" s="12" t="s">
        <v>1347</v>
      </c>
      <c r="K160" s="13"/>
    </row>
    <row r="161" ht="295.5" customHeight="1">
      <c r="A161" s="9">
        <f t="shared" si="1"/>
        <v>160</v>
      </c>
      <c r="B161" s="18" t="s">
        <v>1348</v>
      </c>
      <c r="C161" s="11"/>
      <c r="D161" s="10" t="s">
        <v>605</v>
      </c>
      <c r="E161" s="10" t="s">
        <v>611</v>
      </c>
      <c r="F161" s="21"/>
      <c r="G161" s="10" t="s">
        <v>1349</v>
      </c>
      <c r="H161" s="10" t="s">
        <v>1350</v>
      </c>
      <c r="I161" s="12" t="s">
        <v>1351</v>
      </c>
      <c r="J161" s="12" t="s">
        <v>1352</v>
      </c>
      <c r="K161" s="13"/>
    </row>
    <row r="162" ht="295.5" customHeight="1">
      <c r="A162" s="9">
        <f t="shared" si="1"/>
        <v>161</v>
      </c>
      <c r="B162" s="18" t="s">
        <v>1353</v>
      </c>
      <c r="C162" s="11"/>
      <c r="D162" s="10" t="s">
        <v>605</v>
      </c>
      <c r="E162" s="10" t="s">
        <v>906</v>
      </c>
      <c r="F162" s="21"/>
      <c r="G162" s="10" t="s">
        <v>1354</v>
      </c>
      <c r="H162" s="10" t="s">
        <v>1355</v>
      </c>
      <c r="I162" s="12" t="s">
        <v>1356</v>
      </c>
      <c r="J162" s="12" t="s">
        <v>1357</v>
      </c>
      <c r="K162" s="13"/>
    </row>
    <row r="163" ht="295.5" customHeight="1">
      <c r="A163" s="9">
        <f t="shared" si="1"/>
        <v>162</v>
      </c>
      <c r="B163" s="18" t="s">
        <v>1358</v>
      </c>
      <c r="C163" s="11"/>
      <c r="D163" s="10" t="s">
        <v>605</v>
      </c>
      <c r="E163" s="10" t="s">
        <v>611</v>
      </c>
      <c r="F163" s="21"/>
      <c r="G163" s="10" t="s">
        <v>1359</v>
      </c>
      <c r="H163" s="10" t="s">
        <v>1360</v>
      </c>
      <c r="I163" s="12" t="s">
        <v>1361</v>
      </c>
      <c r="J163" s="12" t="s">
        <v>1362</v>
      </c>
      <c r="K163" s="13"/>
    </row>
    <row r="164" ht="295.5" customHeight="1">
      <c r="A164" s="9">
        <f t="shared" si="1"/>
        <v>163</v>
      </c>
      <c r="B164" s="10" t="s">
        <v>1363</v>
      </c>
      <c r="C164" s="11"/>
      <c r="D164" s="10" t="s">
        <v>605</v>
      </c>
      <c r="E164" s="21"/>
      <c r="F164" s="21"/>
      <c r="G164" s="21"/>
      <c r="H164" s="10" t="s">
        <v>1364</v>
      </c>
      <c r="I164" s="12" t="s">
        <v>1365</v>
      </c>
      <c r="J164" s="24"/>
      <c r="K164" s="13"/>
    </row>
    <row r="165" ht="295.5" customHeight="1">
      <c r="A165" s="9">
        <f t="shared" si="1"/>
        <v>164</v>
      </c>
      <c r="B165" s="10" t="s">
        <v>1366</v>
      </c>
      <c r="C165" s="11"/>
      <c r="D165" s="10" t="s">
        <v>621</v>
      </c>
      <c r="E165" s="10" t="s">
        <v>611</v>
      </c>
      <c r="F165" s="21"/>
      <c r="G165" s="10" t="s">
        <v>1367</v>
      </c>
      <c r="H165" s="10" t="s">
        <v>1368</v>
      </c>
      <c r="I165" s="12" t="s">
        <v>1369</v>
      </c>
      <c r="J165" s="12" t="s">
        <v>1370</v>
      </c>
      <c r="K165" s="13"/>
    </row>
    <row r="166" ht="295.5" customHeight="1">
      <c r="A166" s="9">
        <f t="shared" si="1"/>
        <v>165</v>
      </c>
      <c r="B166" s="18" t="s">
        <v>1371</v>
      </c>
      <c r="C166" s="11"/>
      <c r="D166" s="10" t="s">
        <v>605</v>
      </c>
      <c r="E166" s="10" t="s">
        <v>606</v>
      </c>
      <c r="F166" s="21"/>
      <c r="G166" s="10">
        <v>1.01020069E8</v>
      </c>
      <c r="H166" s="10" t="s">
        <v>1372</v>
      </c>
      <c r="I166" s="24" t="s">
        <v>1373</v>
      </c>
      <c r="J166" s="12" t="s">
        <v>1374</v>
      </c>
      <c r="K166" s="13"/>
    </row>
    <row r="167" ht="295.5" customHeight="1">
      <c r="A167" s="9">
        <f t="shared" si="1"/>
        <v>166</v>
      </c>
      <c r="B167" s="10" t="s">
        <v>1375</v>
      </c>
      <c r="C167" s="11"/>
      <c r="D167" s="10" t="s">
        <v>605</v>
      </c>
      <c r="E167" s="21"/>
      <c r="F167" s="10" t="s">
        <v>1376</v>
      </c>
      <c r="G167" s="21"/>
      <c r="H167" s="10" t="s">
        <v>1377</v>
      </c>
      <c r="I167" s="12" t="s">
        <v>1378</v>
      </c>
      <c r="J167" s="12" t="s">
        <v>1379</v>
      </c>
      <c r="K167" s="13"/>
    </row>
    <row r="168" ht="295.5" customHeight="1">
      <c r="A168" s="9">
        <f t="shared" si="1"/>
        <v>167</v>
      </c>
      <c r="B168" s="18" t="s">
        <v>1380</v>
      </c>
      <c r="C168" s="11"/>
      <c r="D168" s="10" t="s">
        <v>621</v>
      </c>
      <c r="E168" s="10" t="s">
        <v>1380</v>
      </c>
      <c r="F168" s="21"/>
      <c r="G168" s="10">
        <v>1.02010006E8</v>
      </c>
      <c r="H168" s="10" t="s">
        <v>1381</v>
      </c>
      <c r="I168" s="12" t="s">
        <v>1382</v>
      </c>
      <c r="J168" s="12" t="s">
        <v>1383</v>
      </c>
      <c r="K168" s="13"/>
    </row>
    <row r="169" ht="295.5" customHeight="1">
      <c r="A169" s="9">
        <f t="shared" si="1"/>
        <v>168</v>
      </c>
      <c r="B169" s="18" t="s">
        <v>1384</v>
      </c>
      <c r="C169" s="11"/>
      <c r="D169" s="10" t="s">
        <v>621</v>
      </c>
      <c r="E169" s="10" t="s">
        <v>1385</v>
      </c>
      <c r="F169" s="21"/>
      <c r="G169" s="10">
        <v>1.02110011E8</v>
      </c>
      <c r="H169" s="10" t="s">
        <v>1386</v>
      </c>
      <c r="I169" s="12" t="s">
        <v>1387</v>
      </c>
      <c r="J169" s="12" t="s">
        <v>1388</v>
      </c>
      <c r="K169" s="13"/>
    </row>
    <row r="170" ht="295.5" customHeight="1">
      <c r="A170" s="9">
        <f t="shared" si="1"/>
        <v>169</v>
      </c>
      <c r="B170" s="10" t="s">
        <v>1389</v>
      </c>
      <c r="C170" s="11"/>
      <c r="D170" s="10" t="s">
        <v>621</v>
      </c>
      <c r="E170" s="10" t="s">
        <v>1385</v>
      </c>
      <c r="F170" s="21"/>
      <c r="G170" s="10">
        <v>1.14990584E8</v>
      </c>
      <c r="H170" s="10" t="s">
        <v>1390</v>
      </c>
      <c r="I170" s="12" t="s">
        <v>1391</v>
      </c>
      <c r="J170" s="12" t="s">
        <v>1392</v>
      </c>
      <c r="K170" s="13"/>
    </row>
    <row r="171" ht="295.5" customHeight="1">
      <c r="A171" s="9">
        <f t="shared" si="1"/>
        <v>170</v>
      </c>
      <c r="B171" s="10" t="s">
        <v>1393</v>
      </c>
      <c r="C171" s="11"/>
      <c r="D171" s="10" t="s">
        <v>621</v>
      </c>
      <c r="E171" s="10" t="s">
        <v>1385</v>
      </c>
      <c r="F171" s="10"/>
      <c r="G171" s="10"/>
      <c r="H171" s="10" t="s">
        <v>1394</v>
      </c>
      <c r="I171" s="12" t="s">
        <v>1395</v>
      </c>
      <c r="J171" s="12" t="s">
        <v>1396</v>
      </c>
      <c r="K171" s="13"/>
    </row>
    <row r="172">
      <c r="A172" s="9">
        <f t="shared" si="1"/>
        <v>171</v>
      </c>
      <c r="B172" s="10" t="s">
        <v>1397</v>
      </c>
      <c r="C172" s="11"/>
      <c r="D172" s="10" t="s">
        <v>621</v>
      </c>
      <c r="E172" s="10" t="s">
        <v>1385</v>
      </c>
      <c r="F172" s="10"/>
      <c r="G172" s="10">
        <v>10957.0</v>
      </c>
      <c r="H172" s="10" t="s">
        <v>1398</v>
      </c>
      <c r="I172" s="12" t="s">
        <v>1399</v>
      </c>
      <c r="J172" s="12" t="s">
        <v>1400</v>
      </c>
      <c r="K172" s="13"/>
    </row>
    <row r="173" ht="295.5" customHeight="1">
      <c r="A173" s="9">
        <f t="shared" si="1"/>
        <v>172</v>
      </c>
      <c r="B173" s="18" t="s">
        <v>1401</v>
      </c>
      <c r="C173" s="11"/>
      <c r="D173" s="10" t="s">
        <v>621</v>
      </c>
      <c r="E173" s="10" t="s">
        <v>1385</v>
      </c>
      <c r="F173" s="10"/>
      <c r="G173" s="10">
        <v>1.02110008E8</v>
      </c>
      <c r="H173" s="10" t="s">
        <v>1402</v>
      </c>
      <c r="I173" s="12" t="s">
        <v>1403</v>
      </c>
      <c r="J173" s="12" t="s">
        <v>1404</v>
      </c>
      <c r="K173" s="13"/>
    </row>
    <row r="174" ht="295.5" customHeight="1">
      <c r="A174" s="9">
        <f t="shared" si="1"/>
        <v>173</v>
      </c>
      <c r="B174" s="18" t="s">
        <v>1405</v>
      </c>
      <c r="C174" s="11"/>
      <c r="D174" s="10" t="s">
        <v>621</v>
      </c>
      <c r="E174" s="10" t="s">
        <v>1385</v>
      </c>
      <c r="F174" s="10"/>
      <c r="G174" s="10">
        <v>1914.0</v>
      </c>
      <c r="H174" s="10" t="s">
        <v>1406</v>
      </c>
      <c r="I174" s="12" t="s">
        <v>1407</v>
      </c>
      <c r="J174" s="12" t="s">
        <v>1408</v>
      </c>
      <c r="K174" s="13"/>
    </row>
    <row r="175" ht="295.5" customHeight="1">
      <c r="A175" s="9">
        <f t="shared" si="1"/>
        <v>174</v>
      </c>
      <c r="B175" s="10" t="s">
        <v>1409</v>
      </c>
      <c r="C175" s="11"/>
      <c r="D175" s="10" t="s">
        <v>621</v>
      </c>
      <c r="E175" s="10" t="s">
        <v>1385</v>
      </c>
      <c r="F175" s="10" t="s">
        <v>1410</v>
      </c>
      <c r="G175" s="21"/>
      <c r="H175" s="10" t="s">
        <v>1411</v>
      </c>
      <c r="I175" s="12" t="s">
        <v>1412</v>
      </c>
      <c r="J175" s="24" t="s">
        <v>1413</v>
      </c>
      <c r="K175" s="13"/>
    </row>
    <row r="176" ht="295.5" customHeight="1">
      <c r="A176" s="9">
        <f t="shared" si="1"/>
        <v>175</v>
      </c>
      <c r="B176" s="18" t="s">
        <v>1414</v>
      </c>
      <c r="C176" s="11"/>
      <c r="D176" s="10" t="s">
        <v>605</v>
      </c>
      <c r="E176" s="10" t="s">
        <v>606</v>
      </c>
      <c r="F176" s="21"/>
      <c r="G176" s="10">
        <v>1.03020018E8</v>
      </c>
      <c r="H176" s="10" t="s">
        <v>1415</v>
      </c>
      <c r="I176" s="12" t="s">
        <v>1416</v>
      </c>
      <c r="J176" s="12" t="s">
        <v>1417</v>
      </c>
      <c r="K176" s="13"/>
    </row>
    <row r="177" ht="295.5" customHeight="1">
      <c r="A177" s="9">
        <f t="shared" si="1"/>
        <v>176</v>
      </c>
      <c r="B177" s="10" t="s">
        <v>1418</v>
      </c>
      <c r="C177" s="11"/>
      <c r="D177" s="10" t="s">
        <v>605</v>
      </c>
      <c r="E177" s="10" t="s">
        <v>606</v>
      </c>
      <c r="F177" s="21"/>
      <c r="G177" s="10">
        <v>1.03020005E8</v>
      </c>
      <c r="H177" s="10" t="s">
        <v>1419</v>
      </c>
      <c r="I177" s="12" t="s">
        <v>1420</v>
      </c>
      <c r="J177" s="12" t="s">
        <v>1421</v>
      </c>
      <c r="K177" s="13"/>
    </row>
    <row r="178">
      <c r="A178" s="9">
        <f t="shared" si="1"/>
        <v>177</v>
      </c>
      <c r="B178" s="10" t="s">
        <v>1422</v>
      </c>
      <c r="C178" s="80"/>
      <c r="D178" s="10" t="s">
        <v>605</v>
      </c>
      <c r="E178" s="10" t="s">
        <v>611</v>
      </c>
      <c r="F178" s="21"/>
      <c r="G178" s="10" t="s">
        <v>1423</v>
      </c>
      <c r="H178" s="10" t="s">
        <v>1424</v>
      </c>
      <c r="I178" s="12" t="s">
        <v>1425</v>
      </c>
      <c r="J178" s="12" t="s">
        <v>1426</v>
      </c>
      <c r="K178" s="13"/>
    </row>
    <row r="179" ht="295.5" customHeight="1">
      <c r="A179" s="9">
        <f t="shared" si="1"/>
        <v>178</v>
      </c>
      <c r="B179" s="18" t="s">
        <v>1427</v>
      </c>
      <c r="C179" s="11"/>
      <c r="D179" s="10" t="s">
        <v>621</v>
      </c>
      <c r="E179" s="10" t="s">
        <v>611</v>
      </c>
      <c r="F179" s="21"/>
      <c r="G179" s="10" t="s">
        <v>1428</v>
      </c>
      <c r="H179" s="10" t="s">
        <v>1429</v>
      </c>
      <c r="I179" s="12" t="s">
        <v>1430</v>
      </c>
      <c r="J179" s="12" t="s">
        <v>1431</v>
      </c>
      <c r="K179" s="13"/>
    </row>
    <row r="180" ht="295.5" customHeight="1">
      <c r="A180" s="9">
        <f t="shared" si="1"/>
        <v>179</v>
      </c>
      <c r="B180" s="18" t="s">
        <v>1432</v>
      </c>
      <c r="C180" s="11"/>
      <c r="D180" s="10" t="s">
        <v>605</v>
      </c>
      <c r="E180" s="10" t="s">
        <v>606</v>
      </c>
      <c r="F180" s="21"/>
      <c r="G180" s="10">
        <v>1.01020017E8</v>
      </c>
      <c r="H180" s="10" t="s">
        <v>1433</v>
      </c>
      <c r="I180" s="12" t="s">
        <v>1434</v>
      </c>
      <c r="J180" s="12" t="s">
        <v>1435</v>
      </c>
      <c r="K180" s="13"/>
    </row>
    <row r="181" ht="295.5" customHeight="1">
      <c r="A181" s="9">
        <f t="shared" si="1"/>
        <v>180</v>
      </c>
      <c r="B181" s="10" t="s">
        <v>1436</v>
      </c>
      <c r="C181" s="11"/>
      <c r="D181" s="10" t="s">
        <v>621</v>
      </c>
      <c r="E181" s="10" t="s">
        <v>725</v>
      </c>
      <c r="F181" s="21"/>
      <c r="G181" s="10">
        <v>1.03030005E8</v>
      </c>
      <c r="H181" s="10" t="s">
        <v>1437</v>
      </c>
      <c r="I181" s="12" t="s">
        <v>1438</v>
      </c>
      <c r="J181" s="12" t="s">
        <v>1439</v>
      </c>
      <c r="K181" s="13"/>
    </row>
    <row r="182">
      <c r="A182" s="9">
        <f t="shared" si="1"/>
        <v>181</v>
      </c>
      <c r="B182" s="10" t="s">
        <v>1440</v>
      </c>
      <c r="C182" s="11"/>
      <c r="D182" s="10" t="s">
        <v>605</v>
      </c>
      <c r="E182" s="10" t="s">
        <v>611</v>
      </c>
      <c r="F182" s="21"/>
      <c r="G182" s="10" t="s">
        <v>1441</v>
      </c>
      <c r="H182" s="10" t="s">
        <v>1442</v>
      </c>
      <c r="I182" s="12" t="s">
        <v>1443</v>
      </c>
      <c r="J182" s="12" t="s">
        <v>1444</v>
      </c>
      <c r="K182" s="13"/>
    </row>
    <row r="183" ht="295.5" customHeight="1">
      <c r="A183" s="9">
        <f t="shared" si="1"/>
        <v>182</v>
      </c>
      <c r="B183" s="18" t="s">
        <v>1445</v>
      </c>
      <c r="C183" s="11"/>
      <c r="D183" s="10" t="s">
        <v>605</v>
      </c>
      <c r="E183" s="10" t="s">
        <v>606</v>
      </c>
      <c r="F183" s="21"/>
      <c r="G183" s="10">
        <v>1.03020012E8</v>
      </c>
      <c r="H183" s="10" t="s">
        <v>1446</v>
      </c>
      <c r="I183" s="12" t="s">
        <v>1447</v>
      </c>
      <c r="J183" s="12" t="s">
        <v>1448</v>
      </c>
      <c r="K183" s="13"/>
    </row>
    <row r="184" ht="295.5" customHeight="1">
      <c r="A184" s="9">
        <f t="shared" si="1"/>
        <v>183</v>
      </c>
      <c r="B184" s="18" t="s">
        <v>1449</v>
      </c>
      <c r="C184" s="11"/>
      <c r="D184" s="10" t="s">
        <v>605</v>
      </c>
      <c r="E184" s="10" t="s">
        <v>606</v>
      </c>
      <c r="F184" s="21"/>
      <c r="G184" s="10">
        <v>1.03020007E8</v>
      </c>
      <c r="H184" s="10" t="s">
        <v>1450</v>
      </c>
      <c r="I184" s="12" t="s">
        <v>1451</v>
      </c>
      <c r="J184" s="12" t="s">
        <v>1452</v>
      </c>
      <c r="K184" s="13"/>
    </row>
    <row r="185" ht="295.5" customHeight="1">
      <c r="A185" s="9">
        <f t="shared" si="1"/>
        <v>184</v>
      </c>
      <c r="B185" s="18" t="s">
        <v>1453</v>
      </c>
      <c r="C185" s="11"/>
      <c r="D185" s="10" t="s">
        <v>621</v>
      </c>
      <c r="E185" s="10" t="s">
        <v>622</v>
      </c>
      <c r="F185" s="21"/>
      <c r="G185" s="10">
        <v>1.02010008E8</v>
      </c>
      <c r="H185" s="10" t="s">
        <v>1454</v>
      </c>
      <c r="I185" s="12" t="s">
        <v>1455</v>
      </c>
      <c r="J185" s="12" t="s">
        <v>1456</v>
      </c>
      <c r="K185" s="13"/>
    </row>
    <row r="186" ht="295.5" customHeight="1">
      <c r="A186" s="9">
        <f t="shared" si="1"/>
        <v>185</v>
      </c>
      <c r="B186" s="18" t="s">
        <v>1457</v>
      </c>
      <c r="C186" s="11"/>
      <c r="D186" s="10" t="s">
        <v>621</v>
      </c>
      <c r="E186" s="10" t="s">
        <v>622</v>
      </c>
      <c r="F186" s="21"/>
      <c r="G186" s="10">
        <v>1.02010007E8</v>
      </c>
      <c r="H186" s="10" t="s">
        <v>1458</v>
      </c>
      <c r="I186" s="12" t="s">
        <v>1459</v>
      </c>
      <c r="J186" s="12" t="s">
        <v>1460</v>
      </c>
      <c r="K186" s="13"/>
    </row>
    <row r="187">
      <c r="A187" s="9">
        <f t="shared" si="1"/>
        <v>186</v>
      </c>
      <c r="B187" s="49" t="s">
        <v>1461</v>
      </c>
      <c r="C187" s="11"/>
      <c r="D187" s="10" t="s">
        <v>621</v>
      </c>
      <c r="E187" s="10" t="s">
        <v>1462</v>
      </c>
      <c r="F187" s="21"/>
      <c r="G187" s="10" t="s">
        <v>1463</v>
      </c>
      <c r="H187" s="10" t="s">
        <v>1464</v>
      </c>
      <c r="I187" s="24" t="s">
        <v>1465</v>
      </c>
      <c r="J187" s="24" t="s">
        <v>1466</v>
      </c>
      <c r="K187" s="13"/>
    </row>
    <row r="188" ht="295.5" customHeight="1">
      <c r="A188" s="9">
        <f t="shared" si="1"/>
        <v>187</v>
      </c>
      <c r="B188" s="18" t="s">
        <v>1467</v>
      </c>
      <c r="C188" s="11"/>
      <c r="D188" s="10" t="s">
        <v>605</v>
      </c>
      <c r="E188" s="10" t="s">
        <v>606</v>
      </c>
      <c r="F188" s="21"/>
      <c r="G188" s="10">
        <v>1.0102E8</v>
      </c>
      <c r="H188" s="10" t="s">
        <v>1468</v>
      </c>
      <c r="I188" s="12" t="s">
        <v>1469</v>
      </c>
      <c r="J188" s="12" t="s">
        <v>1470</v>
      </c>
      <c r="K188" s="13"/>
    </row>
    <row r="189" ht="295.5" customHeight="1">
      <c r="A189" s="9">
        <f t="shared" si="1"/>
        <v>188</v>
      </c>
      <c r="B189" s="10" t="s">
        <v>1471</v>
      </c>
      <c r="C189" s="11"/>
      <c r="D189" s="10" t="s">
        <v>605</v>
      </c>
      <c r="E189" s="10" t="s">
        <v>606</v>
      </c>
      <c r="F189" s="21"/>
      <c r="G189" s="10">
        <v>1.07020008E8</v>
      </c>
      <c r="H189" s="10" t="s">
        <v>1472</v>
      </c>
      <c r="I189" s="12" t="s">
        <v>1473</v>
      </c>
      <c r="J189" s="12" t="s">
        <v>1474</v>
      </c>
      <c r="K189" s="13"/>
    </row>
    <row r="190" ht="295.5" customHeight="1">
      <c r="A190" s="9">
        <f t="shared" si="1"/>
        <v>189</v>
      </c>
      <c r="B190" s="10" t="s">
        <v>1475</v>
      </c>
      <c r="C190" s="11"/>
      <c r="D190" s="10" t="s">
        <v>605</v>
      </c>
      <c r="E190" s="10" t="s">
        <v>611</v>
      </c>
      <c r="F190" s="10"/>
      <c r="G190" s="10" t="s">
        <v>1476</v>
      </c>
      <c r="H190" s="10" t="s">
        <v>1477</v>
      </c>
      <c r="I190" s="12" t="s">
        <v>1478</v>
      </c>
      <c r="J190" s="12" t="s">
        <v>1479</v>
      </c>
      <c r="K190" s="13"/>
    </row>
    <row r="191" ht="295.5" customHeight="1">
      <c r="A191" s="9">
        <f t="shared" si="1"/>
        <v>190</v>
      </c>
      <c r="B191" s="10" t="s">
        <v>1480</v>
      </c>
      <c r="C191" s="11"/>
      <c r="D191" s="10" t="s">
        <v>605</v>
      </c>
      <c r="E191" s="10" t="s">
        <v>611</v>
      </c>
      <c r="F191" s="10"/>
      <c r="G191" s="10" t="s">
        <v>1481</v>
      </c>
      <c r="H191" s="10" t="s">
        <v>1482</v>
      </c>
      <c r="I191" s="12" t="s">
        <v>1483</v>
      </c>
      <c r="J191" s="12" t="s">
        <v>1484</v>
      </c>
      <c r="K191" s="13"/>
    </row>
    <row r="192" ht="295.5" customHeight="1">
      <c r="A192" s="9">
        <f t="shared" si="1"/>
        <v>191</v>
      </c>
      <c r="B192" s="10" t="s">
        <v>1485</v>
      </c>
      <c r="C192" s="77"/>
      <c r="D192" s="10" t="s">
        <v>605</v>
      </c>
      <c r="E192" s="10" t="s">
        <v>611</v>
      </c>
      <c r="F192" s="10"/>
      <c r="G192" s="78" t="s">
        <v>1486</v>
      </c>
      <c r="H192" s="10" t="s">
        <v>1487</v>
      </c>
      <c r="I192" s="12" t="s">
        <v>1488</v>
      </c>
      <c r="J192" s="12" t="s">
        <v>1489</v>
      </c>
      <c r="K192" s="13"/>
    </row>
    <row r="193" ht="295.5" customHeight="1">
      <c r="A193" s="9">
        <f t="shared" si="1"/>
        <v>192</v>
      </c>
      <c r="B193" s="10" t="s">
        <v>1490</v>
      </c>
      <c r="C193" s="11"/>
      <c r="D193" s="10" t="s">
        <v>605</v>
      </c>
      <c r="E193" s="10" t="s">
        <v>611</v>
      </c>
      <c r="F193" s="10"/>
      <c r="G193" s="10" t="s">
        <v>1491</v>
      </c>
      <c r="H193" s="10" t="s">
        <v>1492</v>
      </c>
      <c r="I193" s="12" t="s">
        <v>1493</v>
      </c>
      <c r="J193" s="12" t="s">
        <v>1494</v>
      </c>
      <c r="K193" s="13"/>
    </row>
    <row r="194" ht="295.5" customHeight="1">
      <c r="A194" s="9">
        <f t="shared" si="1"/>
        <v>193</v>
      </c>
      <c r="B194" s="18" t="s">
        <v>1495</v>
      </c>
      <c r="C194" s="11"/>
      <c r="D194" s="10" t="s">
        <v>621</v>
      </c>
      <c r="E194" s="10" t="s">
        <v>622</v>
      </c>
      <c r="F194" s="21"/>
      <c r="G194" s="10">
        <v>1.03990032E8</v>
      </c>
      <c r="H194" s="10" t="s">
        <v>1496</v>
      </c>
      <c r="I194" s="24" t="s">
        <v>1497</v>
      </c>
      <c r="J194" s="12" t="s">
        <v>1498</v>
      </c>
      <c r="K194" s="13"/>
    </row>
    <row r="195" ht="295.5" customHeight="1">
      <c r="A195" s="9">
        <f t="shared" si="1"/>
        <v>194</v>
      </c>
      <c r="B195" s="18" t="s">
        <v>1499</v>
      </c>
      <c r="C195" s="11"/>
      <c r="D195" s="10" t="s">
        <v>605</v>
      </c>
      <c r="E195" s="10" t="s">
        <v>606</v>
      </c>
      <c r="F195" s="10"/>
      <c r="G195" s="10">
        <v>1.01020036E8</v>
      </c>
      <c r="H195" s="10" t="s">
        <v>1500</v>
      </c>
      <c r="I195" s="12" t="s">
        <v>1501</v>
      </c>
      <c r="J195" s="12" t="s">
        <v>1502</v>
      </c>
      <c r="K195" s="13"/>
    </row>
    <row r="196" ht="295.5" customHeight="1">
      <c r="A196" s="9">
        <f t="shared" si="1"/>
        <v>195</v>
      </c>
      <c r="B196" s="10" t="s">
        <v>1503</v>
      </c>
      <c r="C196" s="25"/>
      <c r="D196" s="10" t="s">
        <v>605</v>
      </c>
      <c r="E196" s="10" t="s">
        <v>682</v>
      </c>
      <c r="F196" s="10"/>
      <c r="G196" s="10">
        <v>1991.0</v>
      </c>
      <c r="H196" s="10" t="s">
        <v>1504</v>
      </c>
      <c r="I196" s="12" t="s">
        <v>1505</v>
      </c>
      <c r="J196" s="12" t="s">
        <v>1506</v>
      </c>
      <c r="K196" s="13"/>
    </row>
    <row r="197" ht="295.5" customHeight="1">
      <c r="A197" s="9">
        <f t="shared" si="1"/>
        <v>196</v>
      </c>
      <c r="B197" s="18" t="s">
        <v>1507</v>
      </c>
      <c r="C197" s="11"/>
      <c r="D197" s="10" t="s">
        <v>605</v>
      </c>
      <c r="E197" s="10" t="s">
        <v>606</v>
      </c>
      <c r="F197" s="21"/>
      <c r="G197" s="10">
        <v>1.01020023E8</v>
      </c>
      <c r="H197" s="10" t="s">
        <v>1508</v>
      </c>
      <c r="I197" s="12" t="s">
        <v>1509</v>
      </c>
      <c r="J197" s="12" t="s">
        <v>1510</v>
      </c>
      <c r="K197" s="13"/>
    </row>
    <row r="198" ht="295.5" customHeight="1">
      <c r="A198" s="9">
        <f t="shared" si="1"/>
        <v>197</v>
      </c>
      <c r="B198" s="18" t="s">
        <v>1511</v>
      </c>
      <c r="C198" s="11"/>
      <c r="D198" s="10" t="s">
        <v>621</v>
      </c>
      <c r="E198" s="10" t="s">
        <v>682</v>
      </c>
      <c r="F198" s="21"/>
      <c r="G198" s="10" t="s">
        <v>1512</v>
      </c>
      <c r="H198" s="10" t="s">
        <v>1513</v>
      </c>
      <c r="I198" s="12" t="s">
        <v>1514</v>
      </c>
      <c r="J198" s="12" t="s">
        <v>1515</v>
      </c>
      <c r="K198" s="13" t="s">
        <v>1516</v>
      </c>
    </row>
    <row r="199" ht="295.5" customHeight="1">
      <c r="A199" s="9">
        <f t="shared" si="1"/>
        <v>198</v>
      </c>
      <c r="B199" s="10" t="s">
        <v>1517</v>
      </c>
      <c r="C199" s="11"/>
      <c r="D199" s="10" t="s">
        <v>605</v>
      </c>
      <c r="E199" s="10" t="s">
        <v>682</v>
      </c>
      <c r="F199" s="21"/>
      <c r="G199" s="10" t="s">
        <v>1518</v>
      </c>
      <c r="H199" s="10" t="s">
        <v>1519</v>
      </c>
      <c r="I199" s="12" t="s">
        <v>1520</v>
      </c>
      <c r="J199" s="12" t="s">
        <v>1521</v>
      </c>
      <c r="K199" s="13"/>
    </row>
    <row r="200" ht="295.5" customHeight="1">
      <c r="A200" s="9">
        <f t="shared" si="1"/>
        <v>199</v>
      </c>
      <c r="B200" s="10" t="s">
        <v>1522</v>
      </c>
      <c r="C200" s="11"/>
      <c r="D200" s="10" t="s">
        <v>605</v>
      </c>
      <c r="E200" s="10" t="s">
        <v>611</v>
      </c>
      <c r="F200" s="21"/>
      <c r="G200" s="10" t="s">
        <v>1523</v>
      </c>
      <c r="H200" s="10" t="s">
        <v>1524</v>
      </c>
      <c r="I200" s="12" t="s">
        <v>1525</v>
      </c>
      <c r="J200" s="12" t="s">
        <v>1526</v>
      </c>
      <c r="K200" s="13"/>
    </row>
    <row r="201" ht="295.5" customHeight="1">
      <c r="A201" s="9">
        <f t="shared" si="1"/>
        <v>200</v>
      </c>
      <c r="B201" s="10" t="s">
        <v>1527</v>
      </c>
      <c r="C201" s="11"/>
      <c r="D201" s="10" t="s">
        <v>605</v>
      </c>
      <c r="E201" s="21"/>
      <c r="F201" s="21"/>
      <c r="G201" s="21"/>
      <c r="H201" s="10" t="s">
        <v>1528</v>
      </c>
      <c r="I201" s="12" t="s">
        <v>1529</v>
      </c>
      <c r="J201" s="24" t="s">
        <v>1530</v>
      </c>
      <c r="K201" s="13"/>
    </row>
    <row r="202" ht="295.5" customHeight="1">
      <c r="A202" s="9">
        <f t="shared" si="1"/>
        <v>201</v>
      </c>
      <c r="B202" s="10" t="s">
        <v>1531</v>
      </c>
      <c r="C202" s="11"/>
      <c r="D202" s="10" t="s">
        <v>621</v>
      </c>
      <c r="E202" s="10" t="s">
        <v>1532</v>
      </c>
      <c r="F202" s="10" t="s">
        <v>1533</v>
      </c>
      <c r="G202" s="21"/>
      <c r="H202" s="10" t="s">
        <v>1534</v>
      </c>
      <c r="I202" s="12" t="s">
        <v>1535</v>
      </c>
      <c r="J202" s="12" t="s">
        <v>1536</v>
      </c>
      <c r="K202" s="13"/>
    </row>
    <row r="203">
      <c r="A203" s="9">
        <f t="shared" si="1"/>
        <v>202</v>
      </c>
      <c r="B203" s="18" t="s">
        <v>1537</v>
      </c>
      <c r="C203" s="11"/>
      <c r="D203" s="10" t="s">
        <v>605</v>
      </c>
      <c r="E203" s="10" t="s">
        <v>611</v>
      </c>
      <c r="F203" s="21"/>
      <c r="G203" s="10" t="s">
        <v>1538</v>
      </c>
      <c r="H203" s="10" t="s">
        <v>1539</v>
      </c>
      <c r="I203" s="12" t="s">
        <v>1540</v>
      </c>
      <c r="J203" s="12" t="s">
        <v>1541</v>
      </c>
      <c r="K203" s="13"/>
    </row>
    <row r="204" ht="295.5" customHeight="1">
      <c r="A204" s="9">
        <f t="shared" si="1"/>
        <v>203</v>
      </c>
      <c r="B204" s="10" t="s">
        <v>1542</v>
      </c>
      <c r="C204" s="11" t="str">
        <f>image("https://a.pololu-files.com/picture/0J5806.1200.jpg?c8b077547880443247671b2d4d534ef4")</f>
        <v/>
      </c>
      <c r="D204" s="10" t="s">
        <v>621</v>
      </c>
      <c r="E204" s="10" t="s">
        <v>1532</v>
      </c>
      <c r="F204" s="10" t="s">
        <v>1543</v>
      </c>
      <c r="G204" s="10"/>
      <c r="H204" s="10"/>
      <c r="I204" s="24" t="s">
        <v>1544</v>
      </c>
      <c r="J204" s="24" t="s">
        <v>1545</v>
      </c>
      <c r="K204" s="13"/>
    </row>
    <row r="205" ht="295.5" customHeight="1">
      <c r="A205" s="9">
        <f t="shared" si="1"/>
        <v>204</v>
      </c>
      <c r="B205" s="18" t="s">
        <v>1546</v>
      </c>
      <c r="C205" s="11"/>
      <c r="D205" s="10" t="s">
        <v>605</v>
      </c>
      <c r="E205" s="10" t="s">
        <v>682</v>
      </c>
      <c r="F205" s="21"/>
      <c r="G205" s="10" t="s">
        <v>1547</v>
      </c>
      <c r="H205" s="10" t="s">
        <v>1548</v>
      </c>
      <c r="I205" s="12" t="s">
        <v>1549</v>
      </c>
      <c r="J205" s="12" t="s">
        <v>1550</v>
      </c>
      <c r="K205" s="13"/>
    </row>
    <row r="206" ht="295.5" customHeight="1">
      <c r="A206" s="9">
        <f t="shared" si="1"/>
        <v>205</v>
      </c>
      <c r="B206" s="18" t="s">
        <v>1551</v>
      </c>
      <c r="C206" s="11"/>
      <c r="D206" s="10" t="s">
        <v>605</v>
      </c>
      <c r="E206" s="10" t="s">
        <v>606</v>
      </c>
      <c r="F206" s="10"/>
      <c r="G206" s="10">
        <v>1.01020011E8</v>
      </c>
      <c r="H206" s="10" t="s">
        <v>1552</v>
      </c>
      <c r="I206" s="12" t="s">
        <v>1553</v>
      </c>
      <c r="J206" s="12" t="s">
        <v>1554</v>
      </c>
      <c r="K206" s="13"/>
    </row>
    <row r="207" ht="295.5" customHeight="1">
      <c r="A207" s="9">
        <f t="shared" si="1"/>
        <v>206</v>
      </c>
      <c r="B207" s="10" t="s">
        <v>1555</v>
      </c>
      <c r="C207" s="58"/>
      <c r="D207" s="10" t="s">
        <v>605</v>
      </c>
      <c r="E207" s="10" t="s">
        <v>606</v>
      </c>
      <c r="F207" s="10"/>
      <c r="G207" s="81">
        <v>1.01020015E8</v>
      </c>
      <c r="H207" s="10" t="s">
        <v>1556</v>
      </c>
      <c r="I207" s="12" t="s">
        <v>1557</v>
      </c>
      <c r="J207" s="12" t="s">
        <v>1558</v>
      </c>
      <c r="K207" s="13"/>
    </row>
    <row r="208" ht="295.5" customHeight="1">
      <c r="A208" s="9">
        <f t="shared" si="1"/>
        <v>207</v>
      </c>
      <c r="B208" s="10" t="s">
        <v>1559</v>
      </c>
      <c r="C208" s="11"/>
      <c r="D208" s="10" t="s">
        <v>605</v>
      </c>
      <c r="E208" s="10" t="s">
        <v>606</v>
      </c>
      <c r="F208" s="10"/>
      <c r="G208" s="10">
        <v>1.01020028E8</v>
      </c>
      <c r="H208" s="10" t="s">
        <v>1560</v>
      </c>
      <c r="I208" s="12" t="s">
        <v>1561</v>
      </c>
      <c r="J208" s="12" t="s">
        <v>1562</v>
      </c>
      <c r="K208" s="13"/>
    </row>
    <row r="209" ht="295.5" customHeight="1">
      <c r="A209" s="9">
        <f t="shared" si="1"/>
        <v>208</v>
      </c>
      <c r="B209" s="18" t="s">
        <v>1563</v>
      </c>
      <c r="C209" s="11"/>
      <c r="D209" s="10" t="s">
        <v>605</v>
      </c>
      <c r="E209" s="10" t="s">
        <v>606</v>
      </c>
      <c r="F209" s="21"/>
      <c r="G209" s="10">
        <v>1.01020037E8</v>
      </c>
      <c r="H209" s="10" t="s">
        <v>1564</v>
      </c>
      <c r="I209" s="12" t="s">
        <v>1565</v>
      </c>
      <c r="J209" s="12" t="s">
        <v>1566</v>
      </c>
      <c r="K209" s="13"/>
    </row>
    <row r="210" ht="295.5" customHeight="1">
      <c r="A210" s="9">
        <f t="shared" si="1"/>
        <v>209</v>
      </c>
      <c r="B210" s="18" t="s">
        <v>1567</v>
      </c>
      <c r="C210" s="11"/>
      <c r="D210" s="10" t="s">
        <v>605</v>
      </c>
      <c r="E210" s="10" t="s">
        <v>606</v>
      </c>
      <c r="F210" s="21"/>
      <c r="G210" s="10">
        <v>1.01020043E8</v>
      </c>
      <c r="H210" s="10" t="s">
        <v>1568</v>
      </c>
      <c r="I210" s="12" t="s">
        <v>1569</v>
      </c>
      <c r="J210" s="12" t="s">
        <v>1570</v>
      </c>
      <c r="K210" s="13"/>
    </row>
    <row r="211" ht="295.5" customHeight="1">
      <c r="A211" s="9">
        <f t="shared" si="1"/>
        <v>210</v>
      </c>
      <c r="B211" s="10" t="s">
        <v>1571</v>
      </c>
      <c r="C211" s="11"/>
      <c r="D211" s="10" t="s">
        <v>605</v>
      </c>
      <c r="E211" s="10" t="s">
        <v>606</v>
      </c>
      <c r="F211" s="21"/>
      <c r="G211" s="10">
        <v>1.0102001E8</v>
      </c>
      <c r="H211" s="10" t="s">
        <v>1572</v>
      </c>
      <c r="I211" s="12" t="s">
        <v>1573</v>
      </c>
      <c r="J211" s="12" t="s">
        <v>1574</v>
      </c>
      <c r="K211" s="13"/>
    </row>
    <row r="212" ht="295.5" customHeight="1">
      <c r="A212" s="9">
        <f t="shared" si="1"/>
        <v>211</v>
      </c>
      <c r="B212" s="10" t="s">
        <v>1575</v>
      </c>
      <c r="C212" s="11"/>
      <c r="D212" s="10" t="s">
        <v>605</v>
      </c>
      <c r="E212" s="21"/>
      <c r="F212" s="21"/>
      <c r="G212" s="10" t="s">
        <v>1576</v>
      </c>
      <c r="H212" s="10" t="s">
        <v>1577</v>
      </c>
      <c r="I212" s="12" t="s">
        <v>1578</v>
      </c>
      <c r="J212" s="12" t="s">
        <v>1579</v>
      </c>
      <c r="K212" s="13"/>
    </row>
    <row r="213" ht="295.5" customHeight="1">
      <c r="A213" s="9">
        <f t="shared" si="1"/>
        <v>212</v>
      </c>
      <c r="B213" s="10" t="s">
        <v>1580</v>
      </c>
      <c r="C213" s="77"/>
      <c r="D213" s="38" t="s">
        <v>605</v>
      </c>
      <c r="E213" s="38" t="s">
        <v>682</v>
      </c>
      <c r="F213" s="39"/>
      <c r="G213" s="38">
        <v>1201.0</v>
      </c>
      <c r="H213" s="10" t="s">
        <v>1581</v>
      </c>
      <c r="I213" s="12" t="s">
        <v>1582</v>
      </c>
      <c r="J213" s="12" t="s">
        <v>1583</v>
      </c>
      <c r="K213" s="13"/>
    </row>
    <row r="214" ht="295.5" customHeight="1">
      <c r="A214" s="9">
        <f t="shared" si="1"/>
        <v>213</v>
      </c>
      <c r="B214" s="18" t="s">
        <v>1584</v>
      </c>
      <c r="C214" s="77"/>
      <c r="D214" s="78" t="s">
        <v>605</v>
      </c>
      <c r="E214" s="78" t="s">
        <v>606</v>
      </c>
      <c r="F214" s="79"/>
      <c r="G214" s="78">
        <v>1.05020003E8</v>
      </c>
      <c r="H214" s="10" t="s">
        <v>1585</v>
      </c>
      <c r="I214" s="12" t="s">
        <v>1586</v>
      </c>
      <c r="J214" s="12" t="s">
        <v>1587</v>
      </c>
      <c r="K214" s="13"/>
    </row>
    <row r="215" ht="295.5" customHeight="1">
      <c r="A215" s="9">
        <f t="shared" si="1"/>
        <v>214</v>
      </c>
      <c r="B215" s="10" t="s">
        <v>1588</v>
      </c>
      <c r="C215" s="11"/>
      <c r="D215" s="10" t="s">
        <v>605</v>
      </c>
      <c r="E215" s="10" t="s">
        <v>606</v>
      </c>
      <c r="F215" s="21"/>
      <c r="G215" s="10">
        <v>1.01020018E8</v>
      </c>
      <c r="H215" s="10" t="s">
        <v>1589</v>
      </c>
      <c r="I215" s="12" t="s">
        <v>1590</v>
      </c>
      <c r="J215" s="12" t="s">
        <v>1591</v>
      </c>
      <c r="K215" s="13"/>
    </row>
    <row r="216" ht="295.5" customHeight="1">
      <c r="A216" s="9">
        <f t="shared" si="1"/>
        <v>215</v>
      </c>
      <c r="B216" s="10" t="s">
        <v>1592</v>
      </c>
      <c r="C216" s="11"/>
      <c r="D216" s="10" t="s">
        <v>605</v>
      </c>
      <c r="E216" s="10" t="s">
        <v>682</v>
      </c>
      <c r="F216" s="21"/>
      <c r="G216" s="10" t="s">
        <v>1593</v>
      </c>
      <c r="H216" s="10" t="s">
        <v>1594</v>
      </c>
      <c r="I216" s="12" t="s">
        <v>1595</v>
      </c>
      <c r="J216" s="12" t="s">
        <v>1596</v>
      </c>
      <c r="K216" s="13"/>
    </row>
    <row r="217" ht="295.5" customHeight="1">
      <c r="A217" s="9">
        <f t="shared" si="1"/>
        <v>216</v>
      </c>
      <c r="B217" s="18" t="s">
        <v>1597</v>
      </c>
      <c r="C217" s="55"/>
      <c r="D217" s="10" t="s">
        <v>605</v>
      </c>
      <c r="E217" s="10" t="s">
        <v>611</v>
      </c>
      <c r="F217" s="21"/>
      <c r="G217" s="68" t="s">
        <v>1598</v>
      </c>
      <c r="H217" s="10" t="s">
        <v>1599</v>
      </c>
      <c r="I217" s="12" t="s">
        <v>1600</v>
      </c>
      <c r="J217" s="12" t="s">
        <v>1601</v>
      </c>
      <c r="K217" s="13"/>
    </row>
    <row r="218" ht="295.5" customHeight="1">
      <c r="A218" s="9">
        <f t="shared" si="1"/>
        <v>217</v>
      </c>
      <c r="B218" s="18" t="s">
        <v>1602</v>
      </c>
      <c r="C218" s="11"/>
      <c r="D218" s="10" t="s">
        <v>605</v>
      </c>
      <c r="E218" s="10" t="s">
        <v>611</v>
      </c>
      <c r="F218" s="21"/>
      <c r="G218" s="10" t="s">
        <v>1603</v>
      </c>
      <c r="H218" s="10" t="s">
        <v>1604</v>
      </c>
      <c r="I218" s="12" t="s">
        <v>1605</v>
      </c>
      <c r="J218" s="12" t="s">
        <v>1606</v>
      </c>
      <c r="K218" s="13"/>
    </row>
    <row r="219">
      <c r="A219" s="9">
        <f t="shared" si="1"/>
        <v>218</v>
      </c>
      <c r="B219" s="18" t="s">
        <v>1607</v>
      </c>
      <c r="C219" s="11"/>
      <c r="D219" s="10" t="s">
        <v>621</v>
      </c>
      <c r="E219" s="10" t="s">
        <v>725</v>
      </c>
      <c r="F219" s="21"/>
      <c r="G219" s="10" t="s">
        <v>1608</v>
      </c>
      <c r="H219" s="10" t="s">
        <v>1609</v>
      </c>
      <c r="I219" s="12" t="s">
        <v>1610</v>
      </c>
      <c r="J219" s="12" t="s">
        <v>1611</v>
      </c>
      <c r="K219" s="13"/>
    </row>
    <row r="220" ht="295.5" customHeight="1">
      <c r="A220" s="9">
        <f t="shared" si="1"/>
        <v>219</v>
      </c>
      <c r="B220" s="10" t="s">
        <v>1612</v>
      </c>
      <c r="C220" s="11"/>
      <c r="D220" s="10" t="s">
        <v>621</v>
      </c>
      <c r="E220" s="10" t="s">
        <v>611</v>
      </c>
      <c r="F220" s="21"/>
      <c r="G220" s="10" t="s">
        <v>1613</v>
      </c>
      <c r="H220" s="10" t="s">
        <v>1614</v>
      </c>
      <c r="I220" s="12" t="s">
        <v>1615</v>
      </c>
      <c r="J220" s="12" t="s">
        <v>1616</v>
      </c>
      <c r="K220" s="13"/>
    </row>
    <row r="221">
      <c r="A221" s="9">
        <f t="shared" si="1"/>
        <v>220</v>
      </c>
      <c r="B221" s="18" t="s">
        <v>1617</v>
      </c>
      <c r="C221" s="11"/>
      <c r="D221" s="10" t="s">
        <v>621</v>
      </c>
      <c r="E221" s="10" t="s">
        <v>622</v>
      </c>
      <c r="F221" s="21"/>
      <c r="G221" s="10">
        <v>1.02110037E8</v>
      </c>
      <c r="H221" s="10" t="s">
        <v>1618</v>
      </c>
      <c r="I221" s="12" t="s">
        <v>1619</v>
      </c>
      <c r="J221" s="12" t="s">
        <v>1620</v>
      </c>
      <c r="K221" s="13"/>
    </row>
    <row r="222">
      <c r="A222" s="9">
        <f t="shared" si="1"/>
        <v>221</v>
      </c>
      <c r="B222" s="18" t="s">
        <v>1621</v>
      </c>
      <c r="C222" s="11"/>
      <c r="D222" s="10" t="s">
        <v>621</v>
      </c>
      <c r="E222" s="10" t="s">
        <v>622</v>
      </c>
      <c r="F222" s="21"/>
      <c r="G222" s="10">
        <v>1.02110057E8</v>
      </c>
      <c r="H222" s="10" t="s">
        <v>1622</v>
      </c>
      <c r="I222" s="12" t="s">
        <v>1623</v>
      </c>
      <c r="J222" s="12" t="s">
        <v>1624</v>
      </c>
      <c r="K222" s="13"/>
    </row>
    <row r="223" ht="295.5" customHeight="1">
      <c r="A223" s="9">
        <f t="shared" si="1"/>
        <v>222</v>
      </c>
      <c r="B223" s="10" t="s">
        <v>1625</v>
      </c>
      <c r="C223" s="11"/>
      <c r="D223" s="10" t="s">
        <v>605</v>
      </c>
      <c r="E223" s="10" t="s">
        <v>682</v>
      </c>
      <c r="F223" s="21"/>
      <c r="G223" s="10">
        <v>1935.0</v>
      </c>
      <c r="H223" s="10" t="s">
        <v>1626</v>
      </c>
      <c r="I223" s="12" t="s">
        <v>1627</v>
      </c>
      <c r="J223" s="12" t="s">
        <v>1628</v>
      </c>
      <c r="K223" s="13"/>
    </row>
    <row r="224">
      <c r="A224" s="9">
        <f t="shared" si="1"/>
        <v>223</v>
      </c>
      <c r="B224" s="10" t="s">
        <v>1629</v>
      </c>
      <c r="C224" s="11"/>
      <c r="D224" s="10" t="s">
        <v>621</v>
      </c>
      <c r="E224" s="10" t="s">
        <v>1630</v>
      </c>
      <c r="F224" s="21"/>
      <c r="G224" s="10" t="s">
        <v>1631</v>
      </c>
      <c r="H224" s="10" t="s">
        <v>1632</v>
      </c>
      <c r="I224" s="12" t="s">
        <v>1633</v>
      </c>
      <c r="J224" s="12" t="s">
        <v>1634</v>
      </c>
      <c r="K224" s="13"/>
    </row>
    <row r="225" ht="295.5" customHeight="1">
      <c r="A225" s="9">
        <f t="shared" si="1"/>
        <v>224</v>
      </c>
      <c r="B225" s="10" t="s">
        <v>1635</v>
      </c>
      <c r="C225" s="11"/>
      <c r="D225" s="10" t="s">
        <v>621</v>
      </c>
      <c r="E225" s="10" t="s">
        <v>611</v>
      </c>
      <c r="F225" s="21"/>
      <c r="G225" s="10" t="s">
        <v>1636</v>
      </c>
      <c r="H225" s="10" t="s">
        <v>1637</v>
      </c>
      <c r="I225" s="12" t="s">
        <v>1638</v>
      </c>
      <c r="J225" s="24" t="s">
        <v>1639</v>
      </c>
      <c r="K225" s="13"/>
    </row>
    <row r="226">
      <c r="A226" s="9">
        <f t="shared" si="1"/>
        <v>225</v>
      </c>
      <c r="B226" s="10" t="s">
        <v>1640</v>
      </c>
      <c r="C226" s="11"/>
      <c r="D226" s="10" t="s">
        <v>605</v>
      </c>
      <c r="E226" s="10" t="s">
        <v>611</v>
      </c>
      <c r="F226" s="10" t="s">
        <v>1641</v>
      </c>
      <c r="G226" s="10" t="s">
        <v>1642</v>
      </c>
      <c r="H226" s="10" t="s">
        <v>1643</v>
      </c>
      <c r="I226" s="12" t="s">
        <v>1644</v>
      </c>
      <c r="J226" s="12" t="s">
        <v>1645</v>
      </c>
      <c r="K226" s="13"/>
    </row>
    <row r="227">
      <c r="A227" s="9">
        <f t="shared" si="1"/>
        <v>226</v>
      </c>
      <c r="B227" s="18" t="s">
        <v>1646</v>
      </c>
      <c r="C227" s="11"/>
      <c r="D227" s="10" t="s">
        <v>605</v>
      </c>
      <c r="E227" s="10" t="s">
        <v>611</v>
      </c>
      <c r="F227" s="21"/>
      <c r="G227" s="10" t="s">
        <v>1647</v>
      </c>
      <c r="H227" s="10" t="s">
        <v>1648</v>
      </c>
      <c r="I227" s="12" t="s">
        <v>1649</v>
      </c>
      <c r="J227" s="12" t="s">
        <v>1650</v>
      </c>
      <c r="K227" s="13"/>
    </row>
    <row r="228" ht="295.5" customHeight="1">
      <c r="A228" s="9">
        <f t="shared" si="1"/>
        <v>227</v>
      </c>
      <c r="B228" s="18" t="s">
        <v>1651</v>
      </c>
      <c r="C228" s="11" t="str">
        <f>IMAGE("https://attachments.cheqroomcdn.com/app/groups/nyushima/a906bec8-9fc9-11ea-9d80-0ab1c1b62efe.jpg")</f>
        <v/>
      </c>
      <c r="D228" s="10" t="s">
        <v>621</v>
      </c>
      <c r="E228" s="10" t="s">
        <v>1385</v>
      </c>
      <c r="F228" s="21"/>
      <c r="G228" s="10"/>
      <c r="H228" s="10" t="s">
        <v>1652</v>
      </c>
      <c r="I228" s="12" t="s">
        <v>1653</v>
      </c>
      <c r="J228" s="12" t="s">
        <v>1654</v>
      </c>
      <c r="K228" s="13"/>
    </row>
    <row r="229" ht="295.5" customHeight="1">
      <c r="A229" s="9">
        <f t="shared" si="1"/>
        <v>228</v>
      </c>
      <c r="B229" s="18" t="s">
        <v>1655</v>
      </c>
      <c r="C229" s="11" t="str">
        <f>image("https://attachments.cheqroomcdn.com/app/groups/nyushima/43bfcd84-f949-11ed-afeb-0a58a9feac02.jpg")</f>
        <v/>
      </c>
      <c r="D229" s="10" t="s">
        <v>621</v>
      </c>
      <c r="E229" s="10" t="s">
        <v>1656</v>
      </c>
      <c r="F229" s="10" t="s">
        <v>1657</v>
      </c>
      <c r="G229" s="10" t="s">
        <v>1658</v>
      </c>
      <c r="H229" s="10" t="s">
        <v>1659</v>
      </c>
      <c r="I229" s="24" t="s">
        <v>1660</v>
      </c>
      <c r="J229" s="24" t="s">
        <v>1661</v>
      </c>
      <c r="K229" s="13" t="s">
        <v>1662</v>
      </c>
    </row>
    <row r="230" ht="295.5" customHeight="1">
      <c r="A230" s="9">
        <f t="shared" si="1"/>
        <v>229</v>
      </c>
      <c r="B230" s="18" t="s">
        <v>1663</v>
      </c>
      <c r="C230" s="11"/>
      <c r="D230" s="10" t="s">
        <v>605</v>
      </c>
      <c r="E230" s="10" t="s">
        <v>1664</v>
      </c>
      <c r="F230" s="21"/>
      <c r="G230" s="10" t="s">
        <v>1665</v>
      </c>
      <c r="H230" s="10" t="s">
        <v>1666</v>
      </c>
      <c r="I230" s="12" t="s">
        <v>1667</v>
      </c>
      <c r="J230" s="12" t="s">
        <v>1668</v>
      </c>
      <c r="K230" s="13"/>
      <c r="L230" s="15"/>
      <c r="M230" s="16"/>
      <c r="N230" s="17"/>
      <c r="O230" s="16"/>
      <c r="P230" s="16"/>
      <c r="Q230" s="16"/>
      <c r="R230" s="16"/>
      <c r="S230" s="16"/>
      <c r="T230" s="16"/>
      <c r="U230" s="16"/>
      <c r="V230" s="16"/>
      <c r="W230" s="16"/>
      <c r="X230" s="16"/>
      <c r="Y230" s="16"/>
      <c r="Z230" s="16"/>
      <c r="AA230" s="16"/>
    </row>
    <row r="231">
      <c r="A231" s="9">
        <f t="shared" si="1"/>
        <v>230</v>
      </c>
      <c r="B231" s="10" t="s">
        <v>1669</v>
      </c>
      <c r="C231" s="11"/>
      <c r="D231" s="10" t="s">
        <v>1670</v>
      </c>
      <c r="E231" s="10" t="s">
        <v>611</v>
      </c>
      <c r="F231" s="21"/>
      <c r="G231" s="10" t="s">
        <v>1671</v>
      </c>
      <c r="H231" s="10" t="s">
        <v>1672</v>
      </c>
      <c r="I231" s="12" t="s">
        <v>1673</v>
      </c>
      <c r="J231" s="12" t="s">
        <v>1674</v>
      </c>
      <c r="K231" s="13"/>
    </row>
    <row r="232" ht="295.5" customHeight="1">
      <c r="A232" s="9">
        <f t="shared" si="1"/>
        <v>231</v>
      </c>
      <c r="B232" s="10" t="s">
        <v>1675</v>
      </c>
      <c r="C232" s="11"/>
      <c r="D232" s="10" t="s">
        <v>1670</v>
      </c>
      <c r="E232" s="10" t="s">
        <v>1676</v>
      </c>
      <c r="F232" s="10"/>
      <c r="G232" s="10"/>
      <c r="H232" s="10" t="s">
        <v>1677</v>
      </c>
      <c r="I232" s="24" t="s">
        <v>1678</v>
      </c>
      <c r="J232" s="12" t="s">
        <v>1679</v>
      </c>
      <c r="K232" s="13" t="s">
        <v>1680</v>
      </c>
    </row>
    <row r="233">
      <c r="A233" s="9">
        <f t="shared" si="1"/>
        <v>232</v>
      </c>
      <c r="B233" s="18" t="s">
        <v>1681</v>
      </c>
      <c r="C233" s="11"/>
      <c r="D233" s="10" t="s">
        <v>1670</v>
      </c>
      <c r="E233" s="21"/>
      <c r="F233" s="21"/>
      <c r="G233" s="10" t="s">
        <v>1682</v>
      </c>
      <c r="H233" s="10" t="s">
        <v>1683</v>
      </c>
      <c r="I233" s="24" t="s">
        <v>1684</v>
      </c>
      <c r="J233" s="24" t="s">
        <v>1685</v>
      </c>
      <c r="K233" s="13"/>
    </row>
    <row r="234" ht="295.5" customHeight="1">
      <c r="A234" s="9">
        <f t="shared" si="1"/>
        <v>233</v>
      </c>
      <c r="B234" s="10" t="s">
        <v>1686</v>
      </c>
      <c r="C234" s="11"/>
      <c r="D234" s="10" t="s">
        <v>1687</v>
      </c>
      <c r="E234" s="10" t="s">
        <v>1688</v>
      </c>
      <c r="F234" s="10" t="s">
        <v>1689</v>
      </c>
      <c r="G234" s="31"/>
      <c r="H234" s="10" t="s">
        <v>1690</v>
      </c>
      <c r="I234" s="24" t="s">
        <v>1691</v>
      </c>
      <c r="J234" s="12" t="s">
        <v>1692</v>
      </c>
      <c r="K234" s="31"/>
    </row>
    <row r="235" ht="295.5" customHeight="1">
      <c r="A235" s="9">
        <f t="shared" si="1"/>
        <v>234</v>
      </c>
      <c r="B235" s="10" t="s">
        <v>1693</v>
      </c>
      <c r="C235" s="11"/>
      <c r="D235" s="10" t="s">
        <v>1687</v>
      </c>
      <c r="E235" s="10" t="s">
        <v>1694</v>
      </c>
      <c r="F235" s="10" t="s">
        <v>1695</v>
      </c>
      <c r="G235" s="31"/>
      <c r="H235" s="10" t="s">
        <v>1696</v>
      </c>
      <c r="I235" s="24"/>
      <c r="J235" s="12" t="s">
        <v>1697</v>
      </c>
      <c r="K235" s="31"/>
    </row>
    <row r="236" ht="295.5" customHeight="1">
      <c r="A236" s="9">
        <f t="shared" si="1"/>
        <v>235</v>
      </c>
      <c r="B236" s="10" t="s">
        <v>1698</v>
      </c>
      <c r="C236" s="11"/>
      <c r="D236" s="10" t="s">
        <v>1687</v>
      </c>
      <c r="E236" s="10" t="s">
        <v>1694</v>
      </c>
      <c r="F236" s="10" t="s">
        <v>1699</v>
      </c>
      <c r="G236" s="31"/>
      <c r="H236" s="10" t="s">
        <v>1700</v>
      </c>
      <c r="I236" s="12" t="s">
        <v>1701</v>
      </c>
      <c r="J236" s="12" t="s">
        <v>1702</v>
      </c>
      <c r="K236" s="31"/>
    </row>
    <row r="237" ht="295.5" customHeight="1">
      <c r="A237" s="9">
        <f t="shared" si="1"/>
        <v>236</v>
      </c>
      <c r="B237" s="10" t="s">
        <v>1703</v>
      </c>
      <c r="C237" s="11"/>
      <c r="D237" s="10" t="s">
        <v>1687</v>
      </c>
      <c r="E237" s="10" t="s">
        <v>1694</v>
      </c>
      <c r="F237" s="10" t="s">
        <v>1704</v>
      </c>
      <c r="G237" s="31"/>
      <c r="H237" s="10" t="s">
        <v>1705</v>
      </c>
      <c r="I237" s="12" t="s">
        <v>1701</v>
      </c>
      <c r="J237" s="12" t="s">
        <v>1706</v>
      </c>
      <c r="K237" s="31"/>
    </row>
    <row r="238" ht="295.5" customHeight="1">
      <c r="A238" s="9">
        <f t="shared" si="1"/>
        <v>237</v>
      </c>
      <c r="B238" s="10" t="s">
        <v>1707</v>
      </c>
      <c r="C238" s="11"/>
      <c r="D238" s="10" t="s">
        <v>1687</v>
      </c>
      <c r="E238" s="10" t="s">
        <v>1694</v>
      </c>
      <c r="F238" s="10" t="s">
        <v>1708</v>
      </c>
      <c r="G238" s="31"/>
      <c r="H238" s="10" t="s">
        <v>1709</v>
      </c>
      <c r="I238" s="12" t="s">
        <v>1710</v>
      </c>
      <c r="J238" s="24"/>
      <c r="K238" s="31"/>
    </row>
    <row r="239" ht="295.5" customHeight="1">
      <c r="A239" s="9">
        <f t="shared" si="1"/>
        <v>238</v>
      </c>
      <c r="B239" s="10" t="s">
        <v>1711</v>
      </c>
      <c r="C239" s="11"/>
      <c r="D239" s="10" t="s">
        <v>1687</v>
      </c>
      <c r="E239" s="10"/>
      <c r="F239" s="10" t="s">
        <v>1712</v>
      </c>
      <c r="G239" s="31"/>
      <c r="H239" s="10" t="s">
        <v>1713</v>
      </c>
      <c r="I239" s="12" t="s">
        <v>1714</v>
      </c>
      <c r="J239" s="24"/>
      <c r="K239" s="31"/>
    </row>
    <row r="240" ht="295.5" customHeight="1">
      <c r="A240" s="9">
        <f t="shared" si="1"/>
        <v>239</v>
      </c>
      <c r="B240" s="10" t="s">
        <v>1715</v>
      </c>
      <c r="C240" s="11"/>
      <c r="D240" s="10" t="s">
        <v>1687</v>
      </c>
      <c r="E240" s="10" t="s">
        <v>1694</v>
      </c>
      <c r="F240" s="10" t="s">
        <v>1716</v>
      </c>
      <c r="G240" s="31"/>
      <c r="H240" s="10" t="s">
        <v>1717</v>
      </c>
      <c r="I240" s="12" t="s">
        <v>1718</v>
      </c>
      <c r="J240" s="12" t="s">
        <v>1718</v>
      </c>
      <c r="K240" s="31"/>
    </row>
    <row r="241" ht="295.5" customHeight="1">
      <c r="A241" s="9">
        <f t="shared" si="1"/>
        <v>240</v>
      </c>
      <c r="B241" s="10" t="s">
        <v>1719</v>
      </c>
      <c r="C241" s="11"/>
      <c r="D241" s="10" t="s">
        <v>1687</v>
      </c>
      <c r="E241" s="10"/>
      <c r="F241" s="10" t="s">
        <v>1720</v>
      </c>
      <c r="G241" s="31"/>
      <c r="H241" s="10" t="s">
        <v>1721</v>
      </c>
      <c r="I241" s="12" t="s">
        <v>1722</v>
      </c>
      <c r="J241" s="24"/>
      <c r="K241" s="31"/>
    </row>
    <row r="242" ht="295.5" customHeight="1">
      <c r="A242" s="9">
        <f t="shared" si="1"/>
        <v>241</v>
      </c>
      <c r="B242" s="10" t="s">
        <v>1719</v>
      </c>
      <c r="C242" s="11"/>
      <c r="D242" s="10" t="s">
        <v>1687</v>
      </c>
      <c r="E242" s="10"/>
      <c r="F242" s="10" t="s">
        <v>1723</v>
      </c>
      <c r="G242" s="31"/>
      <c r="H242" s="10" t="s">
        <v>1724</v>
      </c>
      <c r="I242" s="12" t="s">
        <v>1725</v>
      </c>
      <c r="J242" s="24"/>
      <c r="K242" s="31"/>
    </row>
    <row r="243" ht="295.5" customHeight="1">
      <c r="A243" s="9">
        <f t="shared" si="1"/>
        <v>242</v>
      </c>
      <c r="B243" s="10" t="s">
        <v>1726</v>
      </c>
      <c r="C243" s="11"/>
      <c r="D243" s="10" t="s">
        <v>1687</v>
      </c>
      <c r="E243" s="10" t="s">
        <v>1727</v>
      </c>
      <c r="F243" s="10" t="s">
        <v>1728</v>
      </c>
      <c r="G243" s="31"/>
      <c r="H243" s="10" t="s">
        <v>1729</v>
      </c>
      <c r="I243" s="24" t="s">
        <v>1730</v>
      </c>
      <c r="J243" s="24" t="s">
        <v>1730</v>
      </c>
      <c r="K243" s="31"/>
    </row>
    <row r="244" ht="295.5" customHeight="1">
      <c r="A244" s="9">
        <f t="shared" si="1"/>
        <v>243</v>
      </c>
      <c r="B244" s="10" t="s">
        <v>1726</v>
      </c>
      <c r="C244" s="11"/>
      <c r="D244" s="10" t="s">
        <v>1687</v>
      </c>
      <c r="E244" s="10" t="s">
        <v>1731</v>
      </c>
      <c r="F244" s="10" t="s">
        <v>1732</v>
      </c>
      <c r="G244" s="31"/>
      <c r="H244" s="10" t="s">
        <v>1729</v>
      </c>
      <c r="I244" s="24" t="s">
        <v>1733</v>
      </c>
      <c r="J244" s="24" t="s">
        <v>1733</v>
      </c>
      <c r="K244" s="31"/>
    </row>
    <row r="245" ht="295.5" customHeight="1">
      <c r="A245" s="9">
        <f t="shared" si="1"/>
        <v>244</v>
      </c>
      <c r="B245" s="10" t="s">
        <v>1734</v>
      </c>
      <c r="C245" s="11"/>
      <c r="D245" s="10" t="s">
        <v>1687</v>
      </c>
      <c r="E245" s="10"/>
      <c r="F245" s="10" t="s">
        <v>1735</v>
      </c>
      <c r="G245" s="31"/>
      <c r="H245" s="10" t="s">
        <v>1736</v>
      </c>
      <c r="I245" s="24" t="s">
        <v>1737</v>
      </c>
      <c r="J245" s="12" t="s">
        <v>1738</v>
      </c>
      <c r="K245" s="31"/>
    </row>
    <row r="246" ht="295.5" customHeight="1">
      <c r="A246" s="9">
        <f t="shared" si="1"/>
        <v>245</v>
      </c>
      <c r="B246" s="10" t="s">
        <v>1739</v>
      </c>
      <c r="C246" s="11"/>
      <c r="D246" s="10" t="s">
        <v>1687</v>
      </c>
      <c r="E246" s="10" t="s">
        <v>1740</v>
      </c>
      <c r="F246" s="10" t="s">
        <v>1741</v>
      </c>
      <c r="G246" s="31"/>
      <c r="H246" s="10" t="s">
        <v>1742</v>
      </c>
      <c r="I246" s="24" t="s">
        <v>1743</v>
      </c>
      <c r="J246" s="12" t="s">
        <v>1744</v>
      </c>
      <c r="K246" s="31"/>
    </row>
    <row r="247" ht="295.5" customHeight="1">
      <c r="A247" s="9">
        <f t="shared" si="1"/>
        <v>246</v>
      </c>
      <c r="B247" s="10" t="s">
        <v>1745</v>
      </c>
      <c r="C247" s="11"/>
      <c r="D247" s="10" t="s">
        <v>1687</v>
      </c>
      <c r="E247" s="10"/>
      <c r="F247" s="10" t="s">
        <v>1746</v>
      </c>
      <c r="G247" s="31"/>
      <c r="H247" s="10" t="s">
        <v>1747</v>
      </c>
      <c r="I247" s="24" t="s">
        <v>1748</v>
      </c>
      <c r="J247" s="24"/>
      <c r="K247" s="31"/>
    </row>
    <row r="248" ht="295.5" customHeight="1">
      <c r="A248" s="9">
        <f t="shared" si="1"/>
        <v>247</v>
      </c>
      <c r="B248" s="10" t="s">
        <v>1749</v>
      </c>
      <c r="C248" s="11"/>
      <c r="D248" s="10" t="s">
        <v>1687</v>
      </c>
      <c r="E248" s="10"/>
      <c r="F248" s="10" t="s">
        <v>1750</v>
      </c>
      <c r="G248" s="31"/>
      <c r="H248" s="10" t="s">
        <v>1751</v>
      </c>
      <c r="I248" s="12" t="s">
        <v>1752</v>
      </c>
      <c r="J248" s="24"/>
      <c r="K248" s="31"/>
    </row>
    <row r="249" ht="295.5" customHeight="1">
      <c r="A249" s="9">
        <f t="shared" si="1"/>
        <v>248</v>
      </c>
      <c r="B249" s="10" t="s">
        <v>1753</v>
      </c>
      <c r="C249" s="11"/>
      <c r="D249" s="10" t="s">
        <v>1687</v>
      </c>
      <c r="E249" s="10"/>
      <c r="F249" s="10" t="s">
        <v>1754</v>
      </c>
      <c r="G249" s="31"/>
      <c r="H249" s="10"/>
      <c r="I249" s="24" t="s">
        <v>1755</v>
      </c>
      <c r="J249" s="12" t="s">
        <v>1756</v>
      </c>
      <c r="K249" s="31"/>
    </row>
    <row r="250" ht="295.5" customHeight="1">
      <c r="A250" s="9">
        <f t="shared" si="1"/>
        <v>249</v>
      </c>
      <c r="B250" s="10" t="s">
        <v>1757</v>
      </c>
      <c r="C250" s="11"/>
      <c r="D250" s="10" t="s">
        <v>1687</v>
      </c>
      <c r="E250" s="10"/>
      <c r="F250" s="10" t="s">
        <v>1758</v>
      </c>
      <c r="G250" s="31"/>
      <c r="H250" s="10" t="s">
        <v>1759</v>
      </c>
      <c r="I250" s="24" t="s">
        <v>1760</v>
      </c>
      <c r="J250" s="24"/>
      <c r="K250" s="31"/>
    </row>
    <row r="251" ht="295.5" customHeight="1">
      <c r="A251" s="9">
        <f t="shared" si="1"/>
        <v>250</v>
      </c>
      <c r="B251" s="10" t="s">
        <v>1761</v>
      </c>
      <c r="C251" s="11"/>
      <c r="D251" s="10" t="s">
        <v>1687</v>
      </c>
      <c r="E251" s="10"/>
      <c r="F251" s="10" t="s">
        <v>1762</v>
      </c>
      <c r="G251" s="31"/>
      <c r="H251" s="10" t="s">
        <v>1763</v>
      </c>
      <c r="I251" s="24" t="s">
        <v>1764</v>
      </c>
      <c r="J251" s="24"/>
      <c r="K251" s="31"/>
    </row>
    <row r="252" ht="295.5" customHeight="1">
      <c r="A252" s="9">
        <f t="shared" si="1"/>
        <v>251</v>
      </c>
      <c r="B252" s="10" t="s">
        <v>1765</v>
      </c>
      <c r="C252" s="11"/>
      <c r="D252" s="10" t="s">
        <v>1687</v>
      </c>
      <c r="E252" s="10"/>
      <c r="F252" s="10" t="s">
        <v>1766</v>
      </c>
      <c r="G252" s="31"/>
      <c r="H252" s="10" t="s">
        <v>1767</v>
      </c>
      <c r="I252" s="12" t="s">
        <v>1768</v>
      </c>
      <c r="J252" s="24"/>
      <c r="K252" s="31"/>
    </row>
    <row r="253" ht="295.5" customHeight="1">
      <c r="A253" s="9">
        <f t="shared" si="1"/>
        <v>252</v>
      </c>
      <c r="B253" s="18" t="s">
        <v>1769</v>
      </c>
      <c r="C253" s="22"/>
      <c r="D253" s="10" t="s">
        <v>409</v>
      </c>
      <c r="E253" s="49" t="s">
        <v>1770</v>
      </c>
      <c r="F253" s="18"/>
      <c r="G253" s="18"/>
      <c r="H253" s="10" t="s">
        <v>1771</v>
      </c>
      <c r="I253" s="12" t="s">
        <v>1772</v>
      </c>
      <c r="J253" s="24"/>
      <c r="K253" s="13"/>
    </row>
    <row r="254" ht="295.5" customHeight="1">
      <c r="H254" s="10"/>
      <c r="I254" s="24"/>
      <c r="J254" s="24"/>
    </row>
    <row r="255" ht="295.5" customHeight="1">
      <c r="H255" s="10"/>
      <c r="I255" s="24"/>
      <c r="J255" s="24"/>
    </row>
    <row r="256" ht="295.5" customHeight="1">
      <c r="H256" s="10"/>
      <c r="I256" s="24"/>
      <c r="J256" s="24"/>
    </row>
    <row r="257" ht="295.5" customHeight="1">
      <c r="H257" s="10"/>
      <c r="I257" s="24"/>
      <c r="J257" s="24"/>
    </row>
    <row r="258" ht="295.5" customHeight="1">
      <c r="H258" s="10"/>
      <c r="I258" s="24"/>
      <c r="J258" s="24"/>
    </row>
    <row r="259" ht="295.5" customHeight="1">
      <c r="H259" s="10"/>
      <c r="I259" s="24"/>
      <c r="J259" s="24"/>
    </row>
    <row r="260" ht="295.5" customHeight="1">
      <c r="H260" s="10"/>
      <c r="I260" s="24"/>
      <c r="J260" s="24"/>
    </row>
    <row r="261" ht="295.5" customHeight="1">
      <c r="H261" s="10"/>
      <c r="I261" s="24"/>
      <c r="J261" s="24"/>
    </row>
    <row r="262" ht="295.5" customHeight="1">
      <c r="H262" s="10"/>
      <c r="I262" s="24"/>
      <c r="J262" s="24"/>
    </row>
    <row r="263" ht="295.5" customHeight="1">
      <c r="H263" s="10"/>
      <c r="I263" s="24"/>
      <c r="J263" s="24"/>
    </row>
    <row r="264" ht="295.5" customHeight="1">
      <c r="H264" s="10"/>
      <c r="I264" s="24"/>
      <c r="J264" s="24"/>
    </row>
    <row r="265" ht="295.5" customHeight="1">
      <c r="H265" s="10"/>
      <c r="I265" s="24"/>
      <c r="J265" s="24"/>
    </row>
    <row r="266" ht="295.5" customHeight="1">
      <c r="H266" s="10"/>
      <c r="I266" s="24"/>
      <c r="J266" s="24"/>
    </row>
    <row r="267" ht="295.5" customHeight="1">
      <c r="H267" s="10"/>
      <c r="I267" s="24"/>
      <c r="J267" s="24"/>
    </row>
    <row r="268" ht="295.5" customHeight="1">
      <c r="H268" s="10"/>
      <c r="I268" s="24"/>
      <c r="J268" s="24"/>
    </row>
    <row r="269" ht="295.5" customHeight="1">
      <c r="H269" s="10"/>
      <c r="I269" s="24"/>
      <c r="J269" s="24"/>
    </row>
    <row r="270" ht="295.5" customHeight="1">
      <c r="H270" s="10"/>
      <c r="I270" s="24"/>
      <c r="J270" s="24"/>
    </row>
    <row r="271" ht="295.5" customHeight="1">
      <c r="H271" s="10"/>
      <c r="I271" s="24"/>
      <c r="J271" s="24"/>
    </row>
    <row r="272" ht="295.5" customHeight="1">
      <c r="H272" s="10"/>
      <c r="I272" s="24"/>
      <c r="J272" s="24"/>
    </row>
    <row r="273" ht="295.5" customHeight="1">
      <c r="H273" s="10"/>
      <c r="I273" s="24"/>
      <c r="J273" s="24"/>
    </row>
    <row r="274" ht="295.5" customHeight="1">
      <c r="H274" s="10"/>
      <c r="I274" s="24"/>
      <c r="J274" s="24"/>
    </row>
    <row r="275" ht="295.5" customHeight="1">
      <c r="H275" s="10"/>
      <c r="I275" s="24"/>
      <c r="J275" s="24"/>
    </row>
    <row r="276" ht="295.5" customHeight="1">
      <c r="H276" s="10"/>
      <c r="I276" s="24"/>
      <c r="J276" s="24"/>
    </row>
    <row r="277" ht="295.5" customHeight="1">
      <c r="H277" s="10"/>
      <c r="I277" s="24"/>
      <c r="J277" s="24"/>
    </row>
    <row r="278" ht="295.5" customHeight="1">
      <c r="H278" s="10"/>
      <c r="I278" s="24"/>
      <c r="J278" s="24"/>
    </row>
    <row r="279" ht="295.5" customHeight="1">
      <c r="H279" s="10"/>
      <c r="I279" s="24"/>
      <c r="J279" s="24"/>
    </row>
    <row r="280" ht="295.5" customHeight="1">
      <c r="H280" s="10"/>
      <c r="I280" s="24"/>
      <c r="J280" s="24"/>
    </row>
    <row r="281" ht="295.5" customHeight="1">
      <c r="H281" s="10"/>
      <c r="I281" s="24"/>
      <c r="J281" s="24"/>
    </row>
    <row r="282" ht="295.5" customHeight="1">
      <c r="H282" s="10"/>
      <c r="I282" s="24"/>
      <c r="J282" s="24"/>
    </row>
    <row r="283" ht="295.5" customHeight="1">
      <c r="H283" s="10"/>
      <c r="I283" s="24"/>
      <c r="J283" s="24"/>
    </row>
    <row r="284" ht="295.5" customHeight="1">
      <c r="H284" s="10"/>
      <c r="I284" s="24"/>
      <c r="J284" s="24"/>
    </row>
    <row r="285" ht="295.5" customHeight="1">
      <c r="H285" s="10"/>
      <c r="I285" s="24"/>
      <c r="J285" s="24"/>
    </row>
    <row r="286" ht="295.5" customHeight="1">
      <c r="H286" s="10"/>
      <c r="I286" s="24"/>
      <c r="J286" s="24"/>
    </row>
    <row r="287" ht="295.5" customHeight="1">
      <c r="H287" s="10"/>
      <c r="I287" s="24"/>
      <c r="J287" s="24"/>
    </row>
    <row r="288" ht="295.5" customHeight="1">
      <c r="H288" s="10"/>
      <c r="I288" s="24"/>
      <c r="J288" s="24"/>
    </row>
    <row r="289" ht="295.5" customHeight="1">
      <c r="H289" s="10"/>
      <c r="I289" s="24"/>
      <c r="J289" s="24"/>
    </row>
    <row r="290" ht="295.5" customHeight="1">
      <c r="H290" s="10"/>
      <c r="I290" s="24"/>
      <c r="J290" s="24"/>
    </row>
    <row r="291" ht="295.5" customHeight="1">
      <c r="H291" s="10"/>
      <c r="I291" s="24"/>
      <c r="J291" s="24"/>
    </row>
    <row r="292" ht="295.5" customHeight="1">
      <c r="H292" s="10"/>
      <c r="I292" s="24"/>
      <c r="J292" s="24"/>
    </row>
    <row r="293" ht="295.5" customHeight="1">
      <c r="H293" s="10"/>
      <c r="I293" s="24"/>
      <c r="J293" s="24"/>
    </row>
    <row r="294" ht="295.5" customHeight="1">
      <c r="H294" s="10"/>
      <c r="I294" s="24"/>
      <c r="J294" s="24"/>
    </row>
    <row r="295" ht="295.5" customHeight="1">
      <c r="H295" s="10"/>
      <c r="I295" s="24"/>
      <c r="J295" s="24"/>
    </row>
    <row r="296" ht="295.5" customHeight="1">
      <c r="H296" s="10"/>
      <c r="I296" s="24"/>
      <c r="J296" s="24"/>
    </row>
    <row r="297" ht="295.5" customHeight="1">
      <c r="H297" s="10"/>
      <c r="I297" s="24"/>
      <c r="J297" s="24"/>
    </row>
    <row r="298" ht="295.5" customHeight="1">
      <c r="H298" s="10"/>
      <c r="I298" s="24"/>
      <c r="J298" s="24"/>
    </row>
    <row r="299" ht="295.5" customHeight="1">
      <c r="H299" s="10"/>
      <c r="I299" s="24"/>
      <c r="J299" s="24"/>
    </row>
    <row r="300" ht="295.5" customHeight="1">
      <c r="H300" s="10"/>
      <c r="I300" s="24"/>
      <c r="J300" s="24"/>
    </row>
    <row r="301" ht="295.5" customHeight="1">
      <c r="H301" s="10"/>
      <c r="I301" s="24"/>
      <c r="J301" s="24"/>
    </row>
    <row r="302" ht="295.5" customHeight="1">
      <c r="H302" s="10"/>
      <c r="I302" s="24"/>
      <c r="J302" s="24"/>
    </row>
    <row r="303" ht="295.5" customHeight="1">
      <c r="H303" s="10"/>
      <c r="I303" s="24"/>
      <c r="J303" s="24"/>
    </row>
    <row r="304" ht="295.5" customHeight="1">
      <c r="H304" s="10"/>
      <c r="I304" s="24"/>
      <c r="J304" s="24"/>
    </row>
    <row r="305" ht="295.5" customHeight="1">
      <c r="H305" s="10"/>
      <c r="I305" s="24"/>
      <c r="J305" s="24"/>
    </row>
    <row r="306" ht="295.5" customHeight="1">
      <c r="H306" s="10"/>
      <c r="I306" s="24"/>
      <c r="J306" s="24"/>
    </row>
    <row r="307" ht="295.5" customHeight="1">
      <c r="H307" s="10"/>
      <c r="I307" s="24"/>
      <c r="J307" s="24"/>
    </row>
    <row r="308" ht="295.5" customHeight="1">
      <c r="H308" s="10"/>
      <c r="I308" s="24"/>
      <c r="J308" s="24"/>
    </row>
    <row r="309" ht="295.5" customHeight="1">
      <c r="H309" s="10"/>
      <c r="I309" s="24"/>
      <c r="J309" s="24"/>
    </row>
    <row r="310" ht="295.5" customHeight="1">
      <c r="H310" s="10"/>
      <c r="I310" s="24"/>
      <c r="J310" s="24"/>
    </row>
    <row r="311" ht="295.5" customHeight="1">
      <c r="H311" s="10"/>
      <c r="I311" s="24"/>
      <c r="J311" s="24"/>
    </row>
    <row r="312" ht="295.5" customHeight="1">
      <c r="H312" s="10"/>
      <c r="I312" s="24"/>
      <c r="J312" s="24"/>
    </row>
    <row r="313" ht="295.5" customHeight="1">
      <c r="H313" s="10"/>
      <c r="I313" s="24"/>
      <c r="J313" s="24"/>
    </row>
    <row r="314" ht="295.5" customHeight="1">
      <c r="H314" s="10"/>
      <c r="I314" s="24"/>
      <c r="J314" s="24"/>
    </row>
    <row r="315" ht="295.5" customHeight="1">
      <c r="H315" s="10"/>
      <c r="I315" s="24"/>
      <c r="J315" s="24"/>
    </row>
    <row r="316" ht="295.5" customHeight="1">
      <c r="H316" s="10"/>
      <c r="I316" s="24"/>
      <c r="J316" s="24"/>
    </row>
    <row r="317" ht="295.5" customHeight="1">
      <c r="H317" s="10"/>
      <c r="I317" s="24"/>
      <c r="J317" s="24"/>
    </row>
    <row r="318" ht="295.5" customHeight="1">
      <c r="H318" s="10"/>
      <c r="I318" s="24"/>
      <c r="J318" s="24"/>
    </row>
    <row r="319" ht="295.5" customHeight="1">
      <c r="H319" s="10"/>
      <c r="I319" s="24"/>
      <c r="J319" s="24"/>
    </row>
    <row r="320" ht="295.5" customHeight="1">
      <c r="H320" s="10"/>
      <c r="I320" s="24"/>
      <c r="J320" s="24"/>
    </row>
    <row r="321" ht="295.5" customHeight="1">
      <c r="H321" s="10"/>
      <c r="I321" s="24"/>
      <c r="J321" s="24"/>
    </row>
    <row r="322" ht="295.5" customHeight="1">
      <c r="H322" s="10"/>
      <c r="I322" s="24"/>
      <c r="J322" s="24"/>
    </row>
    <row r="323" ht="295.5" customHeight="1">
      <c r="H323" s="10"/>
      <c r="I323" s="24"/>
      <c r="J323" s="24"/>
    </row>
    <row r="324" ht="295.5" customHeight="1">
      <c r="H324" s="10"/>
      <c r="I324" s="24"/>
      <c r="J324" s="24"/>
    </row>
    <row r="325" ht="295.5" customHeight="1">
      <c r="H325" s="10"/>
      <c r="I325" s="24"/>
      <c r="J325" s="24"/>
    </row>
    <row r="326" ht="295.5" customHeight="1">
      <c r="H326" s="10"/>
      <c r="I326" s="24"/>
      <c r="J326" s="24"/>
    </row>
    <row r="327" ht="295.5" customHeight="1">
      <c r="H327" s="10"/>
      <c r="I327" s="24"/>
      <c r="J327" s="24"/>
    </row>
    <row r="328" ht="295.5" customHeight="1">
      <c r="H328" s="10"/>
      <c r="I328" s="24"/>
      <c r="J328" s="24"/>
    </row>
    <row r="329" ht="295.5" customHeight="1">
      <c r="H329" s="10"/>
      <c r="I329" s="24"/>
      <c r="J329" s="24"/>
    </row>
    <row r="330" ht="295.5" customHeight="1">
      <c r="H330" s="10"/>
      <c r="I330" s="24"/>
      <c r="J330" s="24"/>
    </row>
    <row r="331" ht="295.5" customHeight="1">
      <c r="H331" s="10"/>
      <c r="I331" s="24"/>
      <c r="J331" s="24"/>
    </row>
    <row r="332" ht="295.5" customHeight="1">
      <c r="H332" s="10"/>
      <c r="I332" s="24"/>
      <c r="J332" s="24"/>
    </row>
    <row r="333" ht="295.5" customHeight="1">
      <c r="H333" s="10"/>
      <c r="I333" s="24"/>
      <c r="J333" s="24"/>
    </row>
    <row r="334" ht="295.5" customHeight="1">
      <c r="H334" s="10"/>
      <c r="I334" s="24"/>
      <c r="J334" s="24"/>
    </row>
    <row r="335" ht="295.5" customHeight="1">
      <c r="H335" s="10"/>
      <c r="I335" s="24"/>
      <c r="J335" s="24"/>
    </row>
    <row r="336" ht="295.5" customHeight="1">
      <c r="H336" s="10"/>
      <c r="I336" s="24"/>
      <c r="J336" s="24"/>
    </row>
    <row r="337" ht="295.5" customHeight="1">
      <c r="H337" s="10"/>
      <c r="I337" s="24"/>
      <c r="J337" s="24"/>
    </row>
    <row r="338" ht="295.5" customHeight="1">
      <c r="H338" s="10"/>
      <c r="I338" s="24"/>
      <c r="J338" s="24"/>
    </row>
    <row r="339" ht="295.5" customHeight="1">
      <c r="H339" s="10"/>
      <c r="I339" s="24"/>
      <c r="J339" s="24"/>
    </row>
    <row r="340" ht="295.5" customHeight="1">
      <c r="H340" s="10"/>
      <c r="I340" s="24"/>
      <c r="J340" s="24"/>
    </row>
    <row r="341" ht="295.5" customHeight="1">
      <c r="H341" s="10"/>
      <c r="I341" s="24"/>
      <c r="J341" s="24"/>
    </row>
    <row r="342" ht="295.5" customHeight="1">
      <c r="H342" s="10"/>
      <c r="I342" s="24"/>
      <c r="J342" s="24"/>
    </row>
    <row r="343" ht="295.5" customHeight="1">
      <c r="H343" s="10"/>
      <c r="I343" s="24"/>
      <c r="J343" s="24"/>
    </row>
    <row r="344" ht="295.5" customHeight="1">
      <c r="H344" s="10"/>
      <c r="I344" s="24"/>
      <c r="J344" s="24"/>
    </row>
    <row r="345" ht="295.5" customHeight="1">
      <c r="H345" s="10"/>
      <c r="I345" s="24"/>
      <c r="J345" s="24"/>
    </row>
    <row r="346" ht="295.5" customHeight="1">
      <c r="H346" s="10"/>
      <c r="I346" s="24"/>
      <c r="J346" s="24"/>
    </row>
    <row r="347" ht="295.5" customHeight="1">
      <c r="H347" s="10"/>
      <c r="I347" s="24"/>
      <c r="J347" s="24"/>
    </row>
    <row r="348" ht="295.5" customHeight="1">
      <c r="H348" s="10"/>
      <c r="I348" s="24"/>
      <c r="J348" s="24"/>
    </row>
    <row r="349" ht="295.5" customHeight="1">
      <c r="H349" s="10"/>
      <c r="I349" s="24"/>
      <c r="J349" s="24"/>
    </row>
    <row r="350" ht="295.5" customHeight="1">
      <c r="H350" s="10"/>
      <c r="I350" s="24"/>
      <c r="J350" s="24"/>
    </row>
    <row r="351" ht="295.5" customHeight="1">
      <c r="H351" s="10"/>
      <c r="I351" s="24"/>
      <c r="J351" s="24"/>
    </row>
    <row r="352" ht="295.5" customHeight="1">
      <c r="H352" s="10"/>
      <c r="I352" s="24"/>
      <c r="J352" s="24"/>
    </row>
    <row r="353" ht="295.5" customHeight="1">
      <c r="H353" s="10"/>
      <c r="I353" s="24"/>
      <c r="J353" s="24"/>
    </row>
    <row r="354" ht="295.5" customHeight="1">
      <c r="H354" s="10"/>
      <c r="I354" s="24"/>
      <c r="J354" s="24"/>
    </row>
    <row r="355" ht="295.5" customHeight="1">
      <c r="H355" s="10"/>
      <c r="I355" s="24"/>
      <c r="J355" s="24"/>
    </row>
    <row r="356" ht="295.5" customHeight="1">
      <c r="H356" s="10"/>
      <c r="I356" s="24"/>
      <c r="J356" s="24"/>
    </row>
    <row r="357" ht="295.5" customHeight="1">
      <c r="H357" s="10"/>
      <c r="I357" s="24"/>
      <c r="J357" s="24"/>
    </row>
    <row r="358" ht="295.5" customHeight="1">
      <c r="H358" s="10"/>
      <c r="I358" s="24"/>
      <c r="J358" s="24"/>
    </row>
    <row r="359" ht="295.5" customHeight="1">
      <c r="H359" s="10"/>
      <c r="I359" s="24"/>
      <c r="J359" s="24"/>
    </row>
    <row r="360" ht="295.5" customHeight="1">
      <c r="H360" s="10"/>
      <c r="I360" s="24"/>
      <c r="J360" s="24"/>
    </row>
    <row r="361" ht="295.5" customHeight="1">
      <c r="H361" s="10"/>
      <c r="I361" s="24"/>
      <c r="J361" s="24"/>
    </row>
    <row r="362" ht="295.5" customHeight="1">
      <c r="H362" s="10"/>
      <c r="I362" s="24"/>
      <c r="J362" s="24"/>
    </row>
    <row r="363" ht="295.5" customHeight="1">
      <c r="H363" s="10"/>
      <c r="I363" s="24"/>
      <c r="J363" s="24"/>
    </row>
    <row r="364" ht="295.5" customHeight="1">
      <c r="H364" s="10"/>
      <c r="I364" s="24"/>
      <c r="J364" s="24"/>
    </row>
    <row r="365" ht="295.5" customHeight="1">
      <c r="H365" s="10"/>
      <c r="I365" s="24"/>
      <c r="J365" s="24"/>
    </row>
    <row r="366" ht="295.5" customHeight="1">
      <c r="H366" s="10"/>
      <c r="I366" s="24"/>
      <c r="J366" s="24"/>
    </row>
    <row r="367" ht="295.5" customHeight="1">
      <c r="H367" s="10"/>
      <c r="I367" s="24"/>
      <c r="J367" s="24"/>
    </row>
    <row r="368" ht="295.5" customHeight="1">
      <c r="H368" s="10"/>
      <c r="I368" s="24"/>
      <c r="J368" s="24"/>
    </row>
    <row r="369" ht="295.5" customHeight="1">
      <c r="H369" s="10"/>
      <c r="I369" s="24"/>
      <c r="J369" s="24"/>
    </row>
    <row r="370" ht="295.5" customHeight="1">
      <c r="H370" s="10"/>
      <c r="I370" s="24"/>
      <c r="J370" s="24"/>
    </row>
    <row r="371" ht="295.5" customHeight="1">
      <c r="H371" s="10"/>
      <c r="I371" s="24"/>
      <c r="J371" s="24"/>
    </row>
    <row r="372" ht="295.5" customHeight="1">
      <c r="H372" s="10"/>
      <c r="I372" s="24"/>
      <c r="J372" s="24"/>
    </row>
    <row r="373" ht="295.5" customHeight="1">
      <c r="H373" s="10"/>
      <c r="I373" s="24"/>
      <c r="J373" s="24"/>
    </row>
    <row r="374" ht="295.5" customHeight="1">
      <c r="H374" s="10"/>
      <c r="I374" s="24"/>
      <c r="J374" s="24"/>
    </row>
    <row r="375" ht="295.5" customHeight="1">
      <c r="H375" s="10"/>
      <c r="I375" s="24"/>
      <c r="J375" s="24"/>
    </row>
    <row r="376" ht="295.5" customHeight="1">
      <c r="H376" s="10"/>
      <c r="I376" s="24"/>
      <c r="J376" s="24"/>
    </row>
    <row r="377" ht="295.5" customHeight="1">
      <c r="H377" s="10"/>
      <c r="I377" s="24"/>
      <c r="J377" s="24"/>
    </row>
    <row r="378" ht="295.5" customHeight="1">
      <c r="H378" s="10"/>
      <c r="I378" s="24"/>
      <c r="J378" s="24"/>
    </row>
    <row r="379" ht="295.5" customHeight="1">
      <c r="H379" s="10"/>
      <c r="I379" s="24"/>
      <c r="J379" s="24"/>
    </row>
    <row r="380" ht="295.5" customHeight="1">
      <c r="H380" s="10"/>
      <c r="I380" s="24"/>
      <c r="J380" s="24"/>
    </row>
    <row r="381" ht="295.5" customHeight="1">
      <c r="H381" s="10"/>
      <c r="I381" s="24"/>
      <c r="J381" s="24"/>
    </row>
    <row r="382" ht="295.5" customHeight="1">
      <c r="H382" s="10"/>
      <c r="I382" s="24"/>
      <c r="J382" s="24"/>
    </row>
    <row r="383" ht="295.5" customHeight="1">
      <c r="H383" s="10"/>
      <c r="I383" s="24"/>
      <c r="J383" s="24"/>
    </row>
    <row r="384" ht="295.5" customHeight="1">
      <c r="H384" s="10"/>
      <c r="I384" s="24"/>
      <c r="J384" s="24"/>
    </row>
    <row r="385" ht="295.5" customHeight="1">
      <c r="H385" s="10"/>
      <c r="I385" s="24"/>
      <c r="J385" s="24"/>
    </row>
    <row r="386" ht="295.5" customHeight="1">
      <c r="H386" s="10"/>
      <c r="I386" s="24"/>
      <c r="J386" s="24"/>
    </row>
    <row r="387" ht="295.5" customHeight="1">
      <c r="H387" s="10"/>
      <c r="I387" s="24"/>
      <c r="J387" s="24"/>
    </row>
    <row r="388" ht="295.5" customHeight="1">
      <c r="H388" s="10"/>
      <c r="I388" s="24"/>
      <c r="J388" s="24"/>
    </row>
    <row r="389" ht="295.5" customHeight="1">
      <c r="H389" s="10"/>
      <c r="I389" s="24"/>
      <c r="J389" s="24"/>
    </row>
    <row r="390" ht="295.5" customHeight="1">
      <c r="H390" s="10"/>
      <c r="I390" s="24"/>
      <c r="J390" s="24"/>
    </row>
    <row r="391" ht="295.5" customHeight="1">
      <c r="H391" s="10"/>
      <c r="I391" s="24"/>
      <c r="J391" s="24"/>
    </row>
    <row r="392" ht="295.5" customHeight="1">
      <c r="H392" s="10"/>
      <c r="I392" s="24"/>
      <c r="J392" s="24"/>
    </row>
    <row r="393" ht="295.5" customHeight="1">
      <c r="H393" s="10"/>
      <c r="I393" s="24"/>
      <c r="J393" s="24"/>
    </row>
    <row r="394" ht="295.5" customHeight="1">
      <c r="H394" s="10"/>
      <c r="I394" s="24"/>
      <c r="J394" s="24"/>
    </row>
    <row r="395" ht="295.5" customHeight="1">
      <c r="H395" s="10"/>
      <c r="I395" s="24"/>
      <c r="J395" s="24"/>
    </row>
    <row r="396" ht="295.5" customHeight="1">
      <c r="H396" s="10"/>
      <c r="I396" s="24"/>
      <c r="J396" s="24"/>
    </row>
    <row r="397" ht="295.5" customHeight="1">
      <c r="H397" s="10"/>
      <c r="I397" s="24"/>
      <c r="J397" s="24"/>
    </row>
    <row r="398" ht="295.5" customHeight="1">
      <c r="H398" s="10"/>
      <c r="I398" s="24"/>
      <c r="J398" s="24"/>
    </row>
    <row r="399" ht="295.5" customHeight="1">
      <c r="H399" s="10"/>
      <c r="I399" s="24"/>
      <c r="J399" s="24"/>
    </row>
    <row r="400" ht="295.5" customHeight="1">
      <c r="H400" s="10"/>
      <c r="I400" s="24"/>
      <c r="J400" s="24"/>
    </row>
    <row r="401" ht="295.5" customHeight="1">
      <c r="H401" s="10"/>
      <c r="I401" s="24"/>
      <c r="J401" s="24"/>
    </row>
    <row r="402" ht="295.5" customHeight="1">
      <c r="H402" s="10"/>
      <c r="I402" s="24"/>
      <c r="J402" s="24"/>
    </row>
    <row r="403" ht="295.5" customHeight="1">
      <c r="H403" s="10"/>
      <c r="I403" s="24"/>
      <c r="J403" s="24"/>
    </row>
    <row r="404" ht="295.5" customHeight="1">
      <c r="H404" s="10"/>
      <c r="I404" s="24"/>
      <c r="J404" s="24"/>
    </row>
    <row r="405" ht="295.5" customHeight="1">
      <c r="H405" s="10"/>
      <c r="I405" s="24"/>
      <c r="J405" s="24"/>
    </row>
    <row r="406" ht="295.5" customHeight="1">
      <c r="H406" s="10"/>
      <c r="I406" s="24"/>
      <c r="J406" s="24"/>
    </row>
    <row r="407" ht="295.5" customHeight="1">
      <c r="H407" s="10"/>
      <c r="I407" s="24"/>
      <c r="J407" s="24"/>
    </row>
    <row r="408" ht="295.5" customHeight="1">
      <c r="H408" s="10"/>
      <c r="I408" s="24"/>
      <c r="J408" s="24"/>
    </row>
    <row r="409" ht="295.5" customHeight="1">
      <c r="H409" s="10"/>
      <c r="I409" s="24"/>
      <c r="J409" s="24"/>
    </row>
    <row r="410" ht="295.5" customHeight="1">
      <c r="H410" s="10"/>
      <c r="I410" s="24"/>
      <c r="J410" s="24"/>
    </row>
    <row r="411" ht="295.5" customHeight="1">
      <c r="H411" s="10"/>
      <c r="I411" s="24"/>
      <c r="J411" s="24"/>
    </row>
    <row r="412" ht="295.5" customHeight="1">
      <c r="H412" s="10"/>
      <c r="I412" s="24"/>
      <c r="J412" s="24"/>
    </row>
    <row r="413" ht="295.5" customHeight="1">
      <c r="H413" s="10"/>
      <c r="I413" s="24"/>
      <c r="J413" s="24"/>
    </row>
    <row r="414" ht="295.5" customHeight="1">
      <c r="H414" s="10"/>
      <c r="I414" s="24"/>
      <c r="J414" s="24"/>
    </row>
    <row r="415" ht="295.5" customHeight="1">
      <c r="H415" s="10"/>
      <c r="I415" s="24"/>
      <c r="J415" s="24"/>
    </row>
    <row r="416" ht="295.5" customHeight="1">
      <c r="H416" s="10"/>
      <c r="I416" s="24"/>
      <c r="J416" s="24"/>
    </row>
    <row r="417" ht="295.5" customHeight="1">
      <c r="H417" s="10"/>
      <c r="I417" s="24"/>
      <c r="J417" s="24"/>
    </row>
    <row r="418" ht="295.5" customHeight="1">
      <c r="H418" s="10"/>
      <c r="I418" s="24"/>
      <c r="J418" s="24"/>
    </row>
    <row r="419" ht="295.5" customHeight="1">
      <c r="H419" s="10"/>
      <c r="I419" s="24"/>
      <c r="J419" s="24"/>
    </row>
    <row r="420" ht="295.5" customHeight="1">
      <c r="H420" s="10"/>
      <c r="I420" s="24"/>
      <c r="J420" s="24"/>
    </row>
    <row r="421" ht="295.5" customHeight="1">
      <c r="H421" s="10"/>
      <c r="I421" s="24"/>
      <c r="J421" s="24"/>
    </row>
    <row r="422" ht="295.5" customHeight="1">
      <c r="H422" s="10"/>
      <c r="I422" s="24"/>
      <c r="J422" s="24"/>
    </row>
    <row r="423" ht="295.5" customHeight="1">
      <c r="H423" s="10"/>
      <c r="I423" s="24"/>
      <c r="J423" s="24"/>
    </row>
    <row r="424" ht="295.5" customHeight="1">
      <c r="H424" s="10"/>
      <c r="I424" s="24"/>
      <c r="J424" s="24"/>
    </row>
    <row r="425" ht="295.5" customHeight="1">
      <c r="H425" s="10"/>
      <c r="I425" s="24"/>
      <c r="J425" s="24"/>
    </row>
    <row r="426" ht="295.5" customHeight="1">
      <c r="H426" s="10"/>
      <c r="I426" s="24"/>
      <c r="J426" s="24"/>
    </row>
    <row r="427" ht="295.5" customHeight="1">
      <c r="H427" s="10"/>
      <c r="I427" s="24"/>
      <c r="J427" s="24"/>
    </row>
    <row r="428" ht="295.5" customHeight="1">
      <c r="H428" s="10"/>
      <c r="I428" s="24"/>
      <c r="J428" s="24"/>
    </row>
    <row r="429" ht="295.5" customHeight="1">
      <c r="H429" s="10"/>
      <c r="I429" s="24"/>
      <c r="J429" s="24"/>
    </row>
    <row r="430" ht="295.5" customHeight="1">
      <c r="H430" s="10"/>
      <c r="I430" s="24"/>
      <c r="J430" s="24"/>
    </row>
    <row r="431" ht="295.5" customHeight="1">
      <c r="H431" s="10"/>
      <c r="I431" s="24"/>
      <c r="J431" s="24"/>
    </row>
    <row r="432" ht="295.5" customHeight="1">
      <c r="H432" s="10"/>
      <c r="I432" s="24"/>
      <c r="J432" s="24"/>
    </row>
    <row r="433" ht="295.5" customHeight="1">
      <c r="H433" s="10"/>
      <c r="I433" s="24"/>
      <c r="J433" s="24"/>
    </row>
    <row r="434" ht="295.5" customHeight="1">
      <c r="H434" s="10"/>
      <c r="I434" s="24"/>
      <c r="J434" s="24"/>
    </row>
    <row r="435" ht="295.5" customHeight="1">
      <c r="H435" s="10"/>
      <c r="I435" s="24"/>
      <c r="J435" s="24"/>
    </row>
    <row r="436" ht="295.5" customHeight="1">
      <c r="H436" s="10"/>
      <c r="I436" s="24"/>
      <c r="J436" s="24"/>
    </row>
    <row r="437" ht="295.5" customHeight="1">
      <c r="H437" s="10"/>
      <c r="I437" s="24"/>
      <c r="J437" s="24"/>
    </row>
    <row r="438" ht="295.5" customHeight="1">
      <c r="H438" s="10"/>
      <c r="I438" s="24"/>
      <c r="J438" s="24"/>
    </row>
    <row r="439" ht="295.5" customHeight="1">
      <c r="H439" s="10"/>
      <c r="I439" s="24"/>
      <c r="J439" s="24"/>
    </row>
    <row r="440" ht="295.5" customHeight="1">
      <c r="H440" s="10"/>
      <c r="I440" s="24"/>
      <c r="J440" s="24"/>
    </row>
    <row r="441" ht="295.5" customHeight="1">
      <c r="H441" s="10"/>
      <c r="I441" s="24"/>
      <c r="J441" s="24"/>
    </row>
    <row r="442" ht="295.5" customHeight="1">
      <c r="H442" s="10"/>
      <c r="I442" s="24"/>
      <c r="J442" s="24"/>
    </row>
    <row r="443" ht="295.5" customHeight="1">
      <c r="H443" s="10"/>
      <c r="I443" s="24"/>
      <c r="J443" s="24"/>
    </row>
    <row r="444" ht="295.5" customHeight="1">
      <c r="H444" s="10"/>
      <c r="I444" s="24"/>
      <c r="J444" s="24"/>
    </row>
    <row r="445" ht="295.5" customHeight="1">
      <c r="H445" s="10"/>
      <c r="I445" s="24"/>
      <c r="J445" s="24"/>
    </row>
    <row r="446" ht="295.5" customHeight="1">
      <c r="H446" s="10"/>
      <c r="I446" s="24"/>
      <c r="J446" s="24"/>
    </row>
    <row r="447" ht="295.5" customHeight="1">
      <c r="H447" s="10"/>
      <c r="I447" s="24"/>
      <c r="J447" s="24"/>
    </row>
    <row r="448" ht="295.5" customHeight="1">
      <c r="H448" s="10"/>
      <c r="I448" s="24"/>
      <c r="J448" s="24"/>
    </row>
    <row r="449" ht="295.5" customHeight="1">
      <c r="H449" s="10"/>
      <c r="I449" s="24"/>
      <c r="J449" s="24"/>
    </row>
    <row r="450" ht="295.5" customHeight="1">
      <c r="H450" s="10"/>
      <c r="I450" s="24"/>
      <c r="J450" s="24"/>
    </row>
    <row r="451" ht="295.5" customHeight="1">
      <c r="H451" s="10"/>
      <c r="I451" s="24"/>
      <c r="J451" s="24"/>
    </row>
    <row r="452" ht="295.5" customHeight="1">
      <c r="H452" s="10"/>
      <c r="I452" s="24"/>
      <c r="J452" s="24"/>
    </row>
    <row r="453" ht="295.5" customHeight="1">
      <c r="H453" s="10"/>
      <c r="I453" s="24"/>
      <c r="J453" s="24"/>
    </row>
    <row r="454" ht="295.5" customHeight="1">
      <c r="H454" s="10"/>
      <c r="I454" s="24"/>
      <c r="J454" s="24"/>
    </row>
    <row r="455" ht="295.5" customHeight="1">
      <c r="H455" s="10"/>
      <c r="I455" s="24"/>
      <c r="J455" s="24"/>
    </row>
    <row r="456" ht="295.5" customHeight="1">
      <c r="H456" s="10"/>
      <c r="I456" s="24"/>
      <c r="J456" s="24"/>
    </row>
    <row r="457" ht="295.5" customHeight="1">
      <c r="H457" s="10"/>
      <c r="I457" s="24"/>
      <c r="J457" s="24"/>
    </row>
    <row r="458" ht="295.5" customHeight="1">
      <c r="H458" s="10"/>
      <c r="I458" s="24"/>
      <c r="J458" s="24"/>
    </row>
    <row r="459" ht="295.5" customHeight="1">
      <c r="H459" s="10"/>
      <c r="I459" s="24"/>
      <c r="J459" s="24"/>
    </row>
    <row r="460" ht="295.5" customHeight="1">
      <c r="H460" s="10"/>
      <c r="I460" s="24"/>
      <c r="J460" s="24"/>
    </row>
    <row r="461" ht="295.5" customHeight="1">
      <c r="H461" s="10"/>
      <c r="I461" s="24"/>
      <c r="J461" s="24"/>
    </row>
    <row r="462" ht="295.5" customHeight="1">
      <c r="H462" s="10"/>
      <c r="I462" s="24"/>
      <c r="J462" s="24"/>
    </row>
    <row r="463" ht="295.5" customHeight="1">
      <c r="H463" s="10"/>
      <c r="I463" s="24"/>
      <c r="J463" s="24"/>
    </row>
    <row r="464" ht="295.5" customHeight="1">
      <c r="H464" s="10"/>
      <c r="I464" s="24"/>
      <c r="J464" s="24"/>
    </row>
    <row r="465" ht="295.5" customHeight="1">
      <c r="H465" s="10"/>
      <c r="I465" s="24"/>
      <c r="J465" s="24"/>
    </row>
    <row r="466" ht="295.5" customHeight="1">
      <c r="H466" s="10"/>
      <c r="I466" s="24"/>
      <c r="J466" s="24"/>
    </row>
    <row r="467" ht="295.5" customHeight="1">
      <c r="H467" s="10"/>
      <c r="I467" s="24"/>
      <c r="J467" s="24"/>
    </row>
    <row r="468" ht="295.5" customHeight="1">
      <c r="H468" s="10"/>
      <c r="I468" s="24"/>
      <c r="J468" s="24"/>
    </row>
    <row r="469" ht="295.5" customHeight="1">
      <c r="H469" s="10"/>
      <c r="I469" s="24"/>
      <c r="J469" s="24"/>
    </row>
    <row r="470" ht="295.5" customHeight="1">
      <c r="H470" s="10"/>
      <c r="I470" s="24"/>
      <c r="J470" s="24"/>
    </row>
    <row r="471" ht="295.5" customHeight="1">
      <c r="H471" s="10"/>
      <c r="I471" s="24"/>
      <c r="J471" s="24"/>
    </row>
    <row r="472" ht="295.5" customHeight="1">
      <c r="H472" s="10"/>
      <c r="I472" s="24"/>
      <c r="J472" s="24"/>
    </row>
    <row r="473" ht="295.5" customHeight="1">
      <c r="H473" s="10"/>
      <c r="I473" s="24"/>
      <c r="J473" s="24"/>
    </row>
    <row r="474" ht="295.5" customHeight="1">
      <c r="H474" s="10"/>
      <c r="I474" s="24"/>
      <c r="J474" s="24"/>
    </row>
    <row r="475" ht="295.5" customHeight="1">
      <c r="H475" s="10"/>
      <c r="I475" s="24"/>
      <c r="J475" s="24"/>
    </row>
    <row r="476" ht="295.5" customHeight="1">
      <c r="H476" s="10"/>
      <c r="I476" s="24"/>
      <c r="J476" s="24"/>
    </row>
    <row r="477" ht="295.5" customHeight="1">
      <c r="H477" s="10"/>
      <c r="I477" s="24"/>
      <c r="J477" s="24"/>
    </row>
    <row r="478" ht="295.5" customHeight="1">
      <c r="H478" s="10"/>
      <c r="I478" s="24"/>
      <c r="J478" s="24"/>
    </row>
    <row r="479" ht="295.5" customHeight="1">
      <c r="H479" s="10"/>
      <c r="I479" s="24"/>
      <c r="J479" s="24"/>
    </row>
    <row r="480" ht="295.5" customHeight="1">
      <c r="H480" s="10"/>
      <c r="I480" s="24"/>
      <c r="J480" s="24"/>
    </row>
    <row r="481" ht="295.5" customHeight="1">
      <c r="H481" s="10"/>
      <c r="I481" s="24"/>
      <c r="J481" s="24"/>
    </row>
    <row r="482" ht="295.5" customHeight="1">
      <c r="H482" s="10"/>
      <c r="I482" s="24"/>
      <c r="J482" s="24"/>
    </row>
    <row r="483" ht="295.5" customHeight="1">
      <c r="H483" s="10"/>
      <c r="I483" s="24"/>
      <c r="J483" s="24"/>
    </row>
    <row r="484" ht="295.5" customHeight="1">
      <c r="H484" s="10"/>
      <c r="I484" s="24"/>
      <c r="J484" s="24"/>
    </row>
    <row r="485" ht="295.5" customHeight="1">
      <c r="H485" s="10"/>
      <c r="I485" s="24"/>
      <c r="J485" s="24"/>
    </row>
    <row r="486" ht="295.5" customHeight="1">
      <c r="H486" s="10"/>
      <c r="I486" s="24"/>
      <c r="J486" s="24"/>
    </row>
    <row r="487" ht="295.5" customHeight="1">
      <c r="H487" s="10"/>
      <c r="I487" s="24"/>
      <c r="J487" s="24"/>
    </row>
    <row r="488" ht="295.5" customHeight="1">
      <c r="H488" s="10"/>
      <c r="I488" s="24"/>
      <c r="J488" s="24"/>
    </row>
    <row r="489" ht="295.5" customHeight="1">
      <c r="H489" s="10"/>
      <c r="I489" s="24"/>
      <c r="J489" s="24"/>
    </row>
    <row r="490" ht="295.5" customHeight="1">
      <c r="H490" s="10"/>
      <c r="I490" s="24"/>
      <c r="J490" s="24"/>
    </row>
    <row r="491" ht="295.5" customHeight="1">
      <c r="H491" s="10"/>
      <c r="I491" s="24"/>
      <c r="J491" s="24"/>
    </row>
    <row r="492" ht="295.5" customHeight="1">
      <c r="H492" s="10"/>
      <c r="I492" s="24"/>
      <c r="J492" s="24"/>
    </row>
    <row r="493" ht="295.5" customHeight="1">
      <c r="H493" s="10"/>
      <c r="I493" s="24"/>
      <c r="J493" s="24"/>
    </row>
    <row r="494" ht="295.5" customHeight="1">
      <c r="H494" s="10"/>
      <c r="I494" s="24"/>
      <c r="J494" s="24"/>
    </row>
    <row r="495" ht="295.5" customHeight="1">
      <c r="H495" s="10"/>
      <c r="I495" s="24"/>
      <c r="J495" s="24"/>
    </row>
    <row r="496" ht="295.5" customHeight="1">
      <c r="H496" s="10"/>
      <c r="I496" s="24"/>
      <c r="J496" s="24"/>
    </row>
    <row r="497" ht="295.5" customHeight="1">
      <c r="H497" s="10"/>
      <c r="I497" s="24"/>
      <c r="J497" s="24"/>
    </row>
    <row r="498" ht="295.5" customHeight="1">
      <c r="H498" s="10"/>
      <c r="I498" s="24"/>
      <c r="J498" s="24"/>
    </row>
    <row r="499" ht="295.5" customHeight="1">
      <c r="H499" s="10"/>
      <c r="I499" s="24"/>
      <c r="J499" s="24"/>
    </row>
    <row r="500" ht="295.5" customHeight="1">
      <c r="H500" s="10"/>
      <c r="I500" s="24"/>
      <c r="J500" s="24"/>
    </row>
    <row r="501" ht="295.5" customHeight="1">
      <c r="H501" s="10"/>
      <c r="I501" s="24"/>
      <c r="J501" s="24"/>
    </row>
    <row r="502" ht="295.5" customHeight="1">
      <c r="H502" s="10"/>
      <c r="I502" s="24"/>
      <c r="J502" s="24"/>
    </row>
    <row r="503" ht="295.5" customHeight="1">
      <c r="H503" s="10"/>
      <c r="I503" s="24"/>
      <c r="J503" s="24"/>
    </row>
    <row r="504" ht="295.5" customHeight="1">
      <c r="H504" s="10"/>
      <c r="I504" s="24"/>
      <c r="J504" s="24"/>
    </row>
    <row r="505" ht="295.5" customHeight="1">
      <c r="H505" s="10"/>
      <c r="I505" s="24"/>
      <c r="J505" s="24"/>
    </row>
    <row r="506" ht="295.5" customHeight="1">
      <c r="H506" s="10"/>
      <c r="I506" s="24"/>
      <c r="J506" s="24"/>
    </row>
    <row r="507" ht="295.5" customHeight="1">
      <c r="H507" s="10"/>
      <c r="I507" s="24"/>
      <c r="J507" s="24"/>
    </row>
    <row r="508" ht="295.5" customHeight="1">
      <c r="H508" s="10"/>
      <c r="I508" s="24"/>
      <c r="J508" s="24"/>
    </row>
    <row r="509" ht="295.5" customHeight="1">
      <c r="H509" s="10"/>
      <c r="I509" s="24"/>
      <c r="J509" s="24"/>
    </row>
    <row r="510" ht="295.5" customHeight="1">
      <c r="H510" s="10"/>
      <c r="I510" s="24"/>
      <c r="J510" s="24"/>
    </row>
    <row r="511" ht="295.5" customHeight="1">
      <c r="H511" s="10"/>
      <c r="I511" s="24"/>
      <c r="J511" s="24"/>
    </row>
    <row r="512" ht="295.5" customHeight="1">
      <c r="H512" s="10"/>
      <c r="I512" s="24"/>
      <c r="J512" s="24"/>
    </row>
    <row r="513" ht="295.5" customHeight="1">
      <c r="H513" s="10"/>
      <c r="I513" s="24"/>
      <c r="J513" s="24"/>
    </row>
    <row r="514" ht="295.5" customHeight="1">
      <c r="H514" s="10"/>
      <c r="I514" s="24"/>
      <c r="J514" s="24"/>
    </row>
    <row r="515" ht="295.5" customHeight="1">
      <c r="H515" s="10"/>
      <c r="I515" s="24"/>
      <c r="J515" s="24"/>
    </row>
    <row r="516" ht="295.5" customHeight="1">
      <c r="H516" s="10"/>
      <c r="I516" s="24"/>
      <c r="J516" s="24"/>
    </row>
    <row r="517" ht="295.5" customHeight="1">
      <c r="H517" s="10"/>
      <c r="I517" s="24"/>
      <c r="J517" s="24"/>
    </row>
    <row r="518" ht="295.5" customHeight="1">
      <c r="H518" s="10"/>
      <c r="I518" s="24"/>
      <c r="J518" s="24"/>
    </row>
    <row r="519" ht="295.5" customHeight="1">
      <c r="H519" s="10"/>
      <c r="I519" s="24"/>
      <c r="J519" s="24"/>
    </row>
    <row r="520" ht="295.5" customHeight="1">
      <c r="H520" s="10"/>
      <c r="I520" s="24"/>
      <c r="J520" s="24"/>
    </row>
    <row r="521" ht="295.5" customHeight="1">
      <c r="H521" s="10"/>
      <c r="I521" s="24"/>
      <c r="J521" s="24"/>
    </row>
    <row r="522" ht="295.5" customHeight="1">
      <c r="H522" s="10"/>
      <c r="I522" s="24"/>
      <c r="J522" s="24"/>
    </row>
    <row r="523" ht="295.5" customHeight="1">
      <c r="H523" s="10"/>
      <c r="I523" s="24"/>
      <c r="J523" s="24"/>
    </row>
    <row r="524" ht="295.5" customHeight="1">
      <c r="H524" s="10"/>
      <c r="I524" s="24"/>
      <c r="J524" s="24"/>
    </row>
    <row r="525" ht="295.5" customHeight="1">
      <c r="H525" s="10"/>
      <c r="I525" s="24"/>
      <c r="J525" s="24"/>
    </row>
    <row r="526" ht="295.5" customHeight="1">
      <c r="H526" s="10"/>
      <c r="I526" s="24"/>
      <c r="J526" s="24"/>
    </row>
    <row r="527" ht="295.5" customHeight="1">
      <c r="H527" s="10"/>
      <c r="I527" s="24"/>
      <c r="J527" s="24"/>
    </row>
    <row r="528" ht="295.5" customHeight="1">
      <c r="H528" s="10"/>
      <c r="I528" s="24"/>
      <c r="J528" s="24"/>
    </row>
    <row r="529" ht="295.5" customHeight="1">
      <c r="H529" s="10"/>
      <c r="I529" s="24"/>
      <c r="J529" s="24"/>
    </row>
    <row r="530" ht="295.5" customHeight="1">
      <c r="H530" s="10"/>
      <c r="I530" s="24"/>
      <c r="J530" s="24"/>
    </row>
    <row r="531" ht="295.5" customHeight="1">
      <c r="H531" s="10"/>
      <c r="I531" s="24"/>
      <c r="J531" s="24"/>
    </row>
    <row r="532" ht="295.5" customHeight="1">
      <c r="H532" s="10"/>
      <c r="I532" s="24"/>
      <c r="J532" s="24"/>
    </row>
    <row r="533" ht="295.5" customHeight="1">
      <c r="H533" s="10"/>
      <c r="I533" s="24"/>
      <c r="J533" s="24"/>
    </row>
    <row r="534" ht="295.5" customHeight="1">
      <c r="H534" s="10"/>
      <c r="I534" s="24"/>
      <c r="J534" s="24"/>
    </row>
    <row r="535" ht="295.5" customHeight="1">
      <c r="H535" s="10"/>
      <c r="I535" s="24"/>
      <c r="J535" s="24"/>
    </row>
    <row r="536" ht="295.5" customHeight="1">
      <c r="H536" s="10"/>
      <c r="I536" s="24"/>
      <c r="J536" s="24"/>
    </row>
    <row r="537" ht="295.5" customHeight="1">
      <c r="H537" s="10"/>
      <c r="I537" s="24"/>
      <c r="J537" s="24"/>
    </row>
    <row r="538" ht="295.5" customHeight="1">
      <c r="H538" s="10"/>
      <c r="I538" s="24"/>
      <c r="J538" s="24"/>
    </row>
    <row r="539" ht="295.5" customHeight="1">
      <c r="H539" s="10"/>
      <c r="I539" s="24"/>
      <c r="J539" s="24"/>
    </row>
    <row r="540" ht="295.5" customHeight="1">
      <c r="H540" s="10"/>
      <c r="I540" s="24"/>
      <c r="J540" s="24"/>
    </row>
    <row r="541" ht="295.5" customHeight="1">
      <c r="H541" s="10"/>
      <c r="I541" s="24"/>
      <c r="J541" s="24"/>
    </row>
    <row r="542" ht="295.5" customHeight="1">
      <c r="H542" s="10"/>
      <c r="I542" s="24"/>
      <c r="J542" s="24"/>
    </row>
    <row r="543" ht="295.5" customHeight="1">
      <c r="H543" s="10"/>
      <c r="I543" s="24"/>
      <c r="J543" s="24"/>
    </row>
    <row r="544" ht="295.5" customHeight="1">
      <c r="H544" s="10"/>
      <c r="I544" s="24"/>
      <c r="J544" s="24"/>
    </row>
    <row r="545" ht="295.5" customHeight="1">
      <c r="H545" s="10"/>
      <c r="I545" s="24"/>
      <c r="J545" s="24"/>
    </row>
    <row r="546" ht="295.5" customHeight="1">
      <c r="H546" s="10"/>
      <c r="I546" s="24"/>
      <c r="J546" s="24"/>
    </row>
    <row r="547" ht="295.5" customHeight="1">
      <c r="H547" s="10"/>
      <c r="I547" s="24"/>
      <c r="J547" s="24"/>
    </row>
    <row r="548" ht="295.5" customHeight="1">
      <c r="H548" s="10"/>
      <c r="I548" s="24"/>
      <c r="J548" s="24"/>
    </row>
    <row r="549" ht="295.5" customHeight="1">
      <c r="H549" s="10"/>
      <c r="I549" s="24"/>
      <c r="J549" s="24"/>
    </row>
    <row r="550" ht="295.5" customHeight="1">
      <c r="H550" s="10"/>
      <c r="I550" s="24"/>
      <c r="J550" s="24"/>
    </row>
    <row r="551" ht="295.5" customHeight="1">
      <c r="H551" s="10"/>
      <c r="I551" s="24"/>
      <c r="J551" s="24"/>
    </row>
    <row r="552" ht="295.5" customHeight="1">
      <c r="H552" s="10"/>
      <c r="I552" s="24"/>
      <c r="J552" s="24"/>
    </row>
    <row r="553" ht="295.5" customHeight="1">
      <c r="H553" s="10"/>
      <c r="I553" s="24"/>
      <c r="J553" s="24"/>
    </row>
    <row r="554" ht="295.5" customHeight="1">
      <c r="H554" s="10"/>
      <c r="I554" s="24"/>
      <c r="J554" s="24"/>
    </row>
    <row r="555" ht="295.5" customHeight="1">
      <c r="H555" s="10"/>
      <c r="I555" s="24"/>
      <c r="J555" s="24"/>
    </row>
    <row r="556" ht="295.5" customHeight="1">
      <c r="H556" s="10"/>
      <c r="I556" s="24"/>
      <c r="J556" s="24"/>
    </row>
    <row r="557" ht="295.5" customHeight="1">
      <c r="H557" s="10"/>
      <c r="I557" s="24"/>
      <c r="J557" s="24"/>
    </row>
    <row r="558" ht="295.5" customHeight="1">
      <c r="H558" s="10"/>
      <c r="I558" s="24"/>
      <c r="J558" s="24"/>
    </row>
    <row r="559" ht="295.5" customHeight="1">
      <c r="H559" s="10"/>
      <c r="I559" s="24"/>
      <c r="J559" s="24"/>
    </row>
    <row r="560" ht="295.5" customHeight="1">
      <c r="H560" s="10"/>
      <c r="I560" s="24"/>
      <c r="J560" s="24"/>
    </row>
    <row r="561" ht="295.5" customHeight="1">
      <c r="H561" s="10"/>
      <c r="I561" s="24"/>
      <c r="J561" s="24"/>
    </row>
    <row r="562" ht="295.5" customHeight="1">
      <c r="H562" s="10"/>
      <c r="I562" s="24"/>
      <c r="J562" s="24"/>
    </row>
    <row r="563" ht="295.5" customHeight="1">
      <c r="H563" s="10"/>
      <c r="I563" s="24"/>
      <c r="J563" s="24"/>
    </row>
    <row r="564" ht="295.5" customHeight="1">
      <c r="H564" s="10"/>
      <c r="I564" s="24"/>
      <c r="J564" s="24"/>
    </row>
    <row r="565" ht="295.5" customHeight="1">
      <c r="H565" s="10"/>
      <c r="I565" s="24"/>
      <c r="J565" s="24"/>
    </row>
    <row r="566" ht="295.5" customHeight="1">
      <c r="H566" s="10"/>
      <c r="I566" s="24"/>
      <c r="J566" s="24"/>
    </row>
    <row r="567" ht="295.5" customHeight="1">
      <c r="H567" s="10"/>
      <c r="I567" s="24"/>
      <c r="J567" s="24"/>
    </row>
    <row r="568" ht="295.5" customHeight="1">
      <c r="H568" s="10"/>
      <c r="I568" s="24"/>
      <c r="J568" s="24"/>
    </row>
    <row r="569" ht="295.5" customHeight="1">
      <c r="H569" s="10"/>
      <c r="I569" s="24"/>
      <c r="J569" s="24"/>
    </row>
    <row r="570" ht="295.5" customHeight="1">
      <c r="H570" s="10"/>
      <c r="I570" s="24"/>
      <c r="J570" s="24"/>
    </row>
    <row r="571" ht="295.5" customHeight="1">
      <c r="H571" s="10"/>
      <c r="I571" s="24"/>
      <c r="J571" s="24"/>
    </row>
    <row r="572" ht="295.5" customHeight="1">
      <c r="H572" s="10"/>
      <c r="I572" s="24"/>
      <c r="J572" s="24"/>
    </row>
    <row r="573" ht="295.5" customHeight="1">
      <c r="H573" s="10"/>
      <c r="I573" s="24"/>
      <c r="J573" s="24"/>
    </row>
    <row r="574" ht="295.5" customHeight="1">
      <c r="H574" s="10"/>
      <c r="I574" s="24"/>
      <c r="J574" s="24"/>
    </row>
    <row r="575" ht="295.5" customHeight="1">
      <c r="H575" s="10"/>
      <c r="I575" s="24"/>
      <c r="J575" s="24"/>
    </row>
    <row r="576" ht="295.5" customHeight="1">
      <c r="H576" s="10"/>
      <c r="I576" s="24"/>
      <c r="J576" s="24"/>
    </row>
    <row r="577" ht="295.5" customHeight="1">
      <c r="H577" s="10"/>
      <c r="I577" s="24"/>
      <c r="J577" s="24"/>
    </row>
    <row r="578" ht="295.5" customHeight="1">
      <c r="H578" s="10"/>
      <c r="I578" s="24"/>
      <c r="J578" s="24"/>
    </row>
    <row r="579" ht="295.5" customHeight="1">
      <c r="H579" s="10"/>
      <c r="I579" s="24"/>
      <c r="J579" s="24"/>
    </row>
    <row r="580" ht="295.5" customHeight="1">
      <c r="H580" s="10"/>
      <c r="I580" s="24"/>
      <c r="J580" s="24"/>
    </row>
    <row r="581" ht="295.5" customHeight="1">
      <c r="H581" s="10"/>
      <c r="I581" s="24"/>
      <c r="J581" s="24"/>
    </row>
    <row r="582" ht="295.5" customHeight="1">
      <c r="H582" s="10"/>
      <c r="I582" s="24"/>
      <c r="J582" s="24"/>
    </row>
    <row r="583" ht="295.5" customHeight="1">
      <c r="H583" s="10"/>
      <c r="I583" s="24"/>
      <c r="J583" s="24"/>
    </row>
    <row r="584" ht="295.5" customHeight="1">
      <c r="H584" s="10"/>
      <c r="I584" s="24"/>
      <c r="J584" s="24"/>
    </row>
    <row r="585" ht="295.5" customHeight="1">
      <c r="H585" s="10"/>
      <c r="I585" s="24"/>
      <c r="J585" s="24"/>
    </row>
    <row r="586" ht="295.5" customHeight="1">
      <c r="H586" s="10"/>
      <c r="I586" s="24"/>
      <c r="J586" s="24"/>
    </row>
    <row r="587" ht="295.5" customHeight="1">
      <c r="H587" s="10"/>
      <c r="I587" s="24"/>
      <c r="J587" s="24"/>
    </row>
    <row r="588" ht="295.5" customHeight="1">
      <c r="H588" s="10"/>
      <c r="I588" s="24"/>
      <c r="J588" s="24"/>
    </row>
    <row r="589" ht="295.5" customHeight="1">
      <c r="H589" s="10"/>
      <c r="I589" s="24"/>
      <c r="J589" s="24"/>
    </row>
    <row r="590" ht="295.5" customHeight="1">
      <c r="H590" s="10"/>
      <c r="I590" s="24"/>
      <c r="J590" s="24"/>
    </row>
    <row r="591" ht="295.5" customHeight="1">
      <c r="H591" s="10"/>
      <c r="I591" s="24"/>
      <c r="J591" s="24"/>
    </row>
    <row r="592" ht="295.5" customHeight="1">
      <c r="H592" s="10"/>
      <c r="I592" s="24"/>
      <c r="J592" s="24"/>
    </row>
    <row r="593" ht="295.5" customHeight="1">
      <c r="H593" s="10"/>
      <c r="I593" s="24"/>
      <c r="J593" s="24"/>
    </row>
    <row r="594" ht="295.5" customHeight="1">
      <c r="H594" s="10"/>
      <c r="I594" s="24"/>
      <c r="J594" s="24"/>
    </row>
    <row r="595" ht="295.5" customHeight="1">
      <c r="H595" s="10"/>
      <c r="I595" s="24"/>
      <c r="J595" s="24"/>
    </row>
    <row r="596" ht="295.5" customHeight="1">
      <c r="H596" s="10"/>
      <c r="I596" s="24"/>
      <c r="J596" s="24"/>
    </row>
    <row r="597" ht="295.5" customHeight="1">
      <c r="H597" s="10"/>
      <c r="I597" s="24"/>
      <c r="J597" s="24"/>
    </row>
    <row r="598" ht="295.5" customHeight="1">
      <c r="H598" s="10"/>
      <c r="I598" s="24"/>
      <c r="J598" s="24"/>
    </row>
    <row r="599" ht="295.5" customHeight="1">
      <c r="H599" s="10"/>
      <c r="I599" s="24"/>
      <c r="J599" s="24"/>
    </row>
    <row r="600" ht="295.5" customHeight="1">
      <c r="H600" s="10"/>
      <c r="I600" s="24"/>
      <c r="J600" s="24"/>
    </row>
    <row r="601" ht="295.5" customHeight="1">
      <c r="H601" s="10"/>
      <c r="I601" s="24"/>
      <c r="J601" s="24"/>
    </row>
    <row r="602" ht="295.5" customHeight="1">
      <c r="H602" s="10"/>
      <c r="I602" s="24"/>
      <c r="J602" s="24"/>
    </row>
    <row r="603" ht="295.5" customHeight="1">
      <c r="H603" s="10"/>
      <c r="I603" s="24"/>
      <c r="J603" s="24"/>
    </row>
    <row r="604" ht="295.5" customHeight="1">
      <c r="H604" s="10"/>
      <c r="I604" s="24"/>
      <c r="J604" s="24"/>
    </row>
    <row r="605" ht="295.5" customHeight="1">
      <c r="H605" s="10"/>
      <c r="I605" s="24"/>
      <c r="J605" s="24"/>
    </row>
    <row r="606" ht="295.5" customHeight="1">
      <c r="H606" s="10"/>
      <c r="I606" s="24"/>
      <c r="J606" s="24"/>
    </row>
    <row r="607" ht="295.5" customHeight="1">
      <c r="H607" s="10"/>
      <c r="I607" s="24"/>
      <c r="J607" s="24"/>
    </row>
    <row r="608" ht="295.5" customHeight="1">
      <c r="H608" s="10"/>
      <c r="I608" s="24"/>
      <c r="J608" s="24"/>
    </row>
    <row r="609" ht="295.5" customHeight="1">
      <c r="H609" s="10"/>
      <c r="I609" s="24"/>
      <c r="J609" s="24"/>
    </row>
    <row r="610" ht="295.5" customHeight="1">
      <c r="H610" s="10"/>
      <c r="I610" s="24"/>
      <c r="J610" s="24"/>
    </row>
    <row r="611" ht="295.5" customHeight="1">
      <c r="H611" s="10"/>
      <c r="I611" s="24"/>
      <c r="J611" s="24"/>
    </row>
    <row r="612" ht="295.5" customHeight="1">
      <c r="H612" s="10"/>
      <c r="I612" s="24"/>
      <c r="J612" s="24"/>
    </row>
    <row r="613" ht="295.5" customHeight="1">
      <c r="H613" s="10"/>
      <c r="I613" s="24"/>
      <c r="J613" s="24"/>
    </row>
    <row r="614" ht="295.5" customHeight="1">
      <c r="H614" s="10"/>
      <c r="I614" s="24"/>
      <c r="J614" s="24"/>
    </row>
    <row r="615" ht="295.5" customHeight="1">
      <c r="H615" s="10"/>
      <c r="I615" s="24"/>
      <c r="J615" s="24"/>
    </row>
    <row r="616" ht="295.5" customHeight="1">
      <c r="H616" s="10"/>
      <c r="I616" s="24"/>
      <c r="J616" s="24"/>
    </row>
    <row r="617" ht="295.5" customHeight="1">
      <c r="H617" s="10"/>
      <c r="I617" s="24"/>
      <c r="J617" s="24"/>
    </row>
    <row r="618" ht="295.5" customHeight="1">
      <c r="H618" s="10"/>
      <c r="I618" s="24"/>
      <c r="J618" s="24"/>
    </row>
    <row r="619" ht="295.5" customHeight="1">
      <c r="H619" s="10"/>
      <c r="I619" s="24"/>
      <c r="J619" s="24"/>
    </row>
    <row r="620" ht="295.5" customHeight="1">
      <c r="H620" s="10"/>
      <c r="I620" s="24"/>
      <c r="J620" s="24"/>
    </row>
    <row r="621" ht="295.5" customHeight="1">
      <c r="H621" s="10"/>
      <c r="I621" s="24"/>
      <c r="J621" s="24"/>
    </row>
    <row r="622" ht="295.5" customHeight="1">
      <c r="H622" s="10"/>
      <c r="I622" s="24"/>
      <c r="J622" s="24"/>
    </row>
    <row r="623" ht="295.5" customHeight="1">
      <c r="H623" s="10"/>
      <c r="I623" s="24"/>
      <c r="J623" s="24"/>
    </row>
    <row r="624" ht="295.5" customHeight="1">
      <c r="H624" s="10"/>
      <c r="I624" s="24"/>
      <c r="J624" s="24"/>
    </row>
    <row r="625" ht="295.5" customHeight="1">
      <c r="H625" s="10"/>
      <c r="I625" s="24"/>
      <c r="J625" s="24"/>
    </row>
    <row r="626" ht="295.5" customHeight="1">
      <c r="H626" s="10"/>
      <c r="I626" s="24"/>
      <c r="J626" s="24"/>
    </row>
    <row r="627" ht="295.5" customHeight="1">
      <c r="H627" s="10"/>
      <c r="I627" s="24"/>
      <c r="J627" s="24"/>
    </row>
    <row r="628" ht="295.5" customHeight="1">
      <c r="H628" s="10"/>
      <c r="I628" s="24"/>
      <c r="J628" s="24"/>
    </row>
    <row r="629" ht="295.5" customHeight="1">
      <c r="H629" s="10"/>
      <c r="I629" s="24"/>
      <c r="J629" s="24"/>
    </row>
    <row r="630" ht="295.5" customHeight="1">
      <c r="H630" s="10"/>
      <c r="I630" s="24"/>
      <c r="J630" s="24"/>
    </row>
    <row r="631" ht="295.5" customHeight="1">
      <c r="H631" s="10"/>
      <c r="I631" s="24"/>
      <c r="J631" s="24"/>
    </row>
    <row r="632" ht="295.5" customHeight="1">
      <c r="H632" s="10"/>
      <c r="I632" s="24"/>
      <c r="J632" s="24"/>
    </row>
    <row r="633" ht="295.5" customHeight="1">
      <c r="H633" s="10"/>
      <c r="I633" s="24"/>
      <c r="J633" s="24"/>
    </row>
    <row r="634" ht="295.5" customHeight="1">
      <c r="H634" s="10"/>
      <c r="I634" s="24"/>
      <c r="J634" s="24"/>
    </row>
    <row r="635" ht="295.5" customHeight="1">
      <c r="H635" s="10"/>
      <c r="I635" s="24"/>
      <c r="J635" s="24"/>
    </row>
    <row r="636" ht="295.5" customHeight="1">
      <c r="H636" s="10"/>
      <c r="I636" s="24"/>
      <c r="J636" s="24"/>
    </row>
    <row r="637" ht="295.5" customHeight="1">
      <c r="H637" s="10"/>
      <c r="I637" s="24"/>
      <c r="J637" s="24"/>
    </row>
    <row r="638" ht="295.5" customHeight="1">
      <c r="H638" s="10"/>
      <c r="I638" s="24"/>
      <c r="J638" s="24"/>
    </row>
    <row r="639" ht="295.5" customHeight="1">
      <c r="H639" s="10"/>
      <c r="I639" s="24"/>
      <c r="J639" s="24"/>
    </row>
    <row r="640" ht="295.5" customHeight="1">
      <c r="H640" s="10"/>
      <c r="I640" s="24"/>
      <c r="J640" s="24"/>
    </row>
    <row r="641" ht="295.5" customHeight="1">
      <c r="H641" s="10"/>
      <c r="I641" s="24"/>
      <c r="J641" s="24"/>
    </row>
    <row r="642" ht="295.5" customHeight="1">
      <c r="H642" s="10"/>
      <c r="I642" s="24"/>
      <c r="J642" s="24"/>
    </row>
    <row r="643" ht="295.5" customHeight="1">
      <c r="H643" s="10"/>
      <c r="I643" s="24"/>
      <c r="J643" s="24"/>
    </row>
    <row r="644" ht="295.5" customHeight="1">
      <c r="H644" s="10"/>
      <c r="I644" s="24"/>
      <c r="J644" s="24"/>
    </row>
    <row r="645" ht="295.5" customHeight="1">
      <c r="H645" s="10"/>
      <c r="I645" s="24"/>
      <c r="J645" s="24"/>
    </row>
    <row r="646" ht="295.5" customHeight="1">
      <c r="H646" s="10"/>
      <c r="I646" s="24"/>
      <c r="J646" s="24"/>
    </row>
    <row r="647" ht="295.5" customHeight="1">
      <c r="H647" s="10"/>
      <c r="I647" s="24"/>
      <c r="J647" s="24"/>
    </row>
    <row r="648" ht="295.5" customHeight="1">
      <c r="H648" s="10"/>
      <c r="I648" s="24"/>
      <c r="J648" s="24"/>
    </row>
    <row r="649" ht="295.5" customHeight="1">
      <c r="H649" s="10"/>
      <c r="I649" s="24"/>
      <c r="J649" s="24"/>
    </row>
    <row r="650" ht="295.5" customHeight="1">
      <c r="H650" s="10"/>
      <c r="I650" s="24"/>
      <c r="J650" s="24"/>
    </row>
    <row r="651" ht="295.5" customHeight="1">
      <c r="H651" s="10"/>
      <c r="I651" s="24"/>
      <c r="J651" s="24"/>
    </row>
    <row r="652" ht="295.5" customHeight="1">
      <c r="H652" s="10"/>
      <c r="I652" s="24"/>
      <c r="J652" s="24"/>
    </row>
    <row r="653" ht="295.5" customHeight="1">
      <c r="H653" s="10"/>
      <c r="I653" s="24"/>
      <c r="J653" s="24"/>
    </row>
    <row r="654" ht="295.5" customHeight="1">
      <c r="H654" s="10"/>
      <c r="I654" s="24"/>
      <c r="J654" s="24"/>
    </row>
    <row r="655" ht="295.5" customHeight="1">
      <c r="H655" s="10"/>
      <c r="I655" s="24"/>
      <c r="J655" s="24"/>
    </row>
    <row r="656" ht="295.5" customHeight="1">
      <c r="H656" s="10"/>
      <c r="I656" s="24"/>
      <c r="J656" s="24"/>
    </row>
    <row r="657" ht="295.5" customHeight="1">
      <c r="H657" s="10"/>
      <c r="I657" s="24"/>
      <c r="J657" s="24"/>
    </row>
    <row r="658" ht="295.5" customHeight="1">
      <c r="H658" s="10"/>
      <c r="I658" s="24"/>
      <c r="J658" s="24"/>
    </row>
    <row r="659" ht="295.5" customHeight="1">
      <c r="H659" s="10"/>
      <c r="I659" s="24"/>
      <c r="J659" s="24"/>
    </row>
    <row r="660" ht="295.5" customHeight="1">
      <c r="H660" s="10"/>
      <c r="I660" s="24"/>
      <c r="J660" s="24"/>
    </row>
    <row r="661" ht="295.5" customHeight="1">
      <c r="H661" s="10"/>
      <c r="I661" s="24"/>
      <c r="J661" s="24"/>
    </row>
    <row r="662" ht="295.5" customHeight="1">
      <c r="H662" s="10"/>
      <c r="I662" s="24"/>
      <c r="J662" s="24"/>
    </row>
    <row r="663" ht="295.5" customHeight="1">
      <c r="H663" s="10"/>
      <c r="I663" s="24"/>
      <c r="J663" s="24"/>
    </row>
    <row r="664" ht="295.5" customHeight="1">
      <c r="H664" s="10"/>
      <c r="I664" s="24"/>
      <c r="J664" s="24"/>
    </row>
    <row r="665" ht="295.5" customHeight="1">
      <c r="H665" s="10"/>
      <c r="I665" s="24"/>
      <c r="J665" s="24"/>
    </row>
    <row r="666" ht="295.5" customHeight="1">
      <c r="H666" s="10"/>
      <c r="I666" s="24"/>
      <c r="J666" s="24"/>
    </row>
    <row r="667" ht="295.5" customHeight="1">
      <c r="H667" s="10"/>
      <c r="I667" s="24"/>
      <c r="J667" s="24"/>
    </row>
    <row r="668" ht="295.5" customHeight="1">
      <c r="H668" s="10"/>
      <c r="I668" s="24"/>
      <c r="J668" s="24"/>
    </row>
    <row r="669" ht="295.5" customHeight="1">
      <c r="H669" s="10"/>
      <c r="I669" s="24"/>
      <c r="J669" s="24"/>
    </row>
    <row r="670" ht="295.5" customHeight="1">
      <c r="H670" s="10"/>
      <c r="I670" s="24"/>
      <c r="J670" s="24"/>
    </row>
    <row r="671" ht="295.5" customHeight="1">
      <c r="H671" s="10"/>
      <c r="I671" s="24"/>
      <c r="J671" s="24"/>
    </row>
    <row r="672" ht="295.5" customHeight="1">
      <c r="H672" s="10"/>
      <c r="I672" s="24"/>
      <c r="J672" s="24"/>
    </row>
    <row r="673" ht="295.5" customHeight="1">
      <c r="H673" s="10"/>
      <c r="I673" s="24"/>
      <c r="J673" s="24"/>
    </row>
    <row r="674" ht="295.5" customHeight="1">
      <c r="H674" s="10"/>
      <c r="I674" s="24"/>
      <c r="J674" s="24"/>
    </row>
    <row r="675" ht="295.5" customHeight="1">
      <c r="H675" s="10"/>
      <c r="I675" s="24"/>
      <c r="J675" s="24"/>
    </row>
    <row r="676" ht="295.5" customHeight="1">
      <c r="H676" s="10"/>
      <c r="I676" s="24"/>
      <c r="J676" s="24"/>
    </row>
    <row r="677" ht="295.5" customHeight="1">
      <c r="H677" s="10"/>
      <c r="I677" s="24"/>
      <c r="J677" s="24"/>
    </row>
    <row r="678" ht="295.5" customHeight="1">
      <c r="H678" s="10"/>
      <c r="I678" s="24"/>
      <c r="J678" s="24"/>
    </row>
    <row r="679" ht="295.5" customHeight="1">
      <c r="H679" s="10"/>
      <c r="I679" s="24"/>
      <c r="J679" s="24"/>
    </row>
    <row r="680" ht="295.5" customHeight="1">
      <c r="H680" s="10"/>
      <c r="I680" s="24"/>
      <c r="J680" s="24"/>
    </row>
    <row r="681" ht="295.5" customHeight="1">
      <c r="H681" s="10"/>
      <c r="I681" s="24"/>
      <c r="J681" s="24"/>
    </row>
    <row r="682" ht="295.5" customHeight="1">
      <c r="H682" s="10"/>
      <c r="I682" s="24"/>
      <c r="J682" s="24"/>
    </row>
    <row r="683" ht="295.5" customHeight="1">
      <c r="H683" s="10"/>
      <c r="I683" s="24"/>
      <c r="J683" s="24"/>
    </row>
    <row r="684" ht="295.5" customHeight="1">
      <c r="H684" s="10"/>
      <c r="I684" s="24"/>
      <c r="J684" s="24"/>
    </row>
    <row r="685" ht="295.5" customHeight="1">
      <c r="H685" s="10"/>
      <c r="I685" s="24"/>
      <c r="J685" s="24"/>
    </row>
    <row r="686" ht="295.5" customHeight="1">
      <c r="H686" s="10"/>
      <c r="I686" s="24"/>
      <c r="J686" s="24"/>
    </row>
    <row r="687" ht="295.5" customHeight="1">
      <c r="H687" s="10"/>
      <c r="I687" s="24"/>
      <c r="J687" s="24"/>
    </row>
    <row r="688" ht="295.5" customHeight="1">
      <c r="H688" s="10"/>
      <c r="I688" s="24"/>
      <c r="J688" s="24"/>
    </row>
    <row r="689" ht="295.5" customHeight="1">
      <c r="H689" s="10"/>
      <c r="I689" s="24"/>
      <c r="J689" s="24"/>
    </row>
    <row r="690" ht="295.5" customHeight="1">
      <c r="H690" s="10"/>
      <c r="I690" s="24"/>
      <c r="J690" s="24"/>
    </row>
    <row r="691" ht="295.5" customHeight="1">
      <c r="H691" s="10"/>
      <c r="I691" s="24"/>
      <c r="J691" s="24"/>
    </row>
    <row r="692" ht="295.5" customHeight="1">
      <c r="H692" s="10"/>
      <c r="I692" s="24"/>
      <c r="J692" s="24"/>
    </row>
    <row r="693" ht="295.5" customHeight="1">
      <c r="H693" s="10"/>
      <c r="I693" s="24"/>
      <c r="J693" s="24"/>
    </row>
    <row r="694" ht="295.5" customHeight="1">
      <c r="H694" s="10"/>
      <c r="I694" s="24"/>
      <c r="J694" s="24"/>
    </row>
    <row r="695" ht="295.5" customHeight="1">
      <c r="H695" s="10"/>
      <c r="I695" s="24"/>
      <c r="J695" s="24"/>
    </row>
    <row r="696" ht="295.5" customHeight="1">
      <c r="H696" s="10"/>
      <c r="I696" s="24"/>
      <c r="J696" s="24"/>
    </row>
    <row r="697" ht="295.5" customHeight="1">
      <c r="H697" s="10"/>
      <c r="I697" s="24"/>
      <c r="J697" s="24"/>
    </row>
    <row r="698" ht="295.5" customHeight="1">
      <c r="H698" s="10"/>
      <c r="I698" s="24"/>
      <c r="J698" s="24"/>
    </row>
    <row r="699" ht="295.5" customHeight="1">
      <c r="H699" s="10"/>
      <c r="I699" s="24"/>
      <c r="J699" s="24"/>
    </row>
    <row r="700" ht="295.5" customHeight="1">
      <c r="H700" s="10"/>
      <c r="I700" s="24"/>
      <c r="J700" s="24"/>
    </row>
    <row r="701" ht="295.5" customHeight="1">
      <c r="H701" s="10"/>
      <c r="I701" s="24"/>
      <c r="J701" s="24"/>
    </row>
    <row r="702" ht="295.5" customHeight="1">
      <c r="H702" s="10"/>
      <c r="I702" s="24"/>
      <c r="J702" s="24"/>
    </row>
    <row r="703" ht="295.5" customHeight="1">
      <c r="H703" s="10"/>
      <c r="I703" s="24"/>
      <c r="J703" s="24"/>
    </row>
    <row r="704" ht="295.5" customHeight="1">
      <c r="H704" s="10"/>
      <c r="I704" s="24"/>
      <c r="J704" s="24"/>
    </row>
    <row r="705" ht="295.5" customHeight="1">
      <c r="H705" s="10"/>
      <c r="I705" s="24"/>
      <c r="J705" s="24"/>
    </row>
    <row r="706" ht="295.5" customHeight="1">
      <c r="H706" s="10"/>
      <c r="I706" s="24"/>
      <c r="J706" s="24"/>
    </row>
    <row r="707" ht="295.5" customHeight="1">
      <c r="H707" s="10"/>
      <c r="I707" s="24"/>
      <c r="J707" s="24"/>
    </row>
    <row r="708" ht="295.5" customHeight="1">
      <c r="H708" s="10"/>
      <c r="I708" s="24"/>
      <c r="J708" s="24"/>
    </row>
    <row r="709" ht="295.5" customHeight="1">
      <c r="H709" s="10"/>
      <c r="I709" s="24"/>
      <c r="J709" s="24"/>
    </row>
    <row r="710" ht="295.5" customHeight="1">
      <c r="H710" s="10"/>
      <c r="I710" s="24"/>
      <c r="J710" s="24"/>
    </row>
    <row r="711" ht="295.5" customHeight="1">
      <c r="H711" s="10"/>
      <c r="I711" s="24"/>
      <c r="J711" s="24"/>
    </row>
    <row r="712" ht="295.5" customHeight="1">
      <c r="H712" s="10"/>
      <c r="I712" s="24"/>
      <c r="J712" s="24"/>
    </row>
    <row r="713" ht="295.5" customHeight="1">
      <c r="H713" s="10"/>
      <c r="I713" s="24"/>
      <c r="J713" s="24"/>
    </row>
    <row r="714" ht="295.5" customHeight="1">
      <c r="H714" s="10"/>
      <c r="I714" s="24"/>
      <c r="J714" s="24"/>
    </row>
    <row r="715" ht="295.5" customHeight="1">
      <c r="H715" s="10"/>
      <c r="I715" s="24"/>
      <c r="J715" s="24"/>
    </row>
    <row r="716" ht="295.5" customHeight="1">
      <c r="H716" s="10"/>
      <c r="I716" s="24"/>
      <c r="J716" s="24"/>
    </row>
    <row r="717" ht="295.5" customHeight="1">
      <c r="H717" s="10"/>
      <c r="I717" s="24"/>
      <c r="J717" s="24"/>
    </row>
    <row r="718" ht="295.5" customHeight="1">
      <c r="H718" s="10"/>
      <c r="I718" s="24"/>
      <c r="J718" s="24"/>
    </row>
    <row r="719" ht="295.5" customHeight="1">
      <c r="H719" s="10"/>
      <c r="I719" s="24"/>
      <c r="J719" s="24"/>
    </row>
    <row r="720" ht="295.5" customHeight="1">
      <c r="H720" s="10"/>
      <c r="I720" s="24"/>
      <c r="J720" s="24"/>
    </row>
    <row r="721" ht="295.5" customHeight="1">
      <c r="H721" s="10"/>
      <c r="I721" s="24"/>
      <c r="J721" s="24"/>
    </row>
    <row r="722" ht="295.5" customHeight="1">
      <c r="H722" s="10"/>
      <c r="I722" s="24"/>
      <c r="J722" s="24"/>
    </row>
    <row r="723" ht="295.5" customHeight="1">
      <c r="H723" s="10"/>
      <c r="I723" s="24"/>
      <c r="J723" s="24"/>
    </row>
    <row r="724" ht="295.5" customHeight="1">
      <c r="H724" s="10"/>
      <c r="I724" s="24"/>
      <c r="J724" s="24"/>
    </row>
    <row r="725" ht="295.5" customHeight="1">
      <c r="H725" s="10"/>
      <c r="I725" s="24"/>
      <c r="J725" s="24"/>
    </row>
    <row r="726" ht="295.5" customHeight="1">
      <c r="H726" s="10"/>
      <c r="I726" s="24"/>
      <c r="J726" s="24"/>
    </row>
    <row r="727" ht="295.5" customHeight="1">
      <c r="H727" s="10"/>
      <c r="I727" s="24"/>
      <c r="J727" s="24"/>
    </row>
    <row r="728" ht="295.5" customHeight="1">
      <c r="H728" s="10"/>
      <c r="I728" s="24"/>
      <c r="J728" s="24"/>
    </row>
    <row r="729" ht="295.5" customHeight="1">
      <c r="H729" s="10"/>
      <c r="I729" s="24"/>
      <c r="J729" s="24"/>
    </row>
    <row r="730" ht="295.5" customHeight="1">
      <c r="H730" s="10"/>
      <c r="I730" s="24"/>
      <c r="J730" s="24"/>
    </row>
    <row r="731" ht="295.5" customHeight="1">
      <c r="H731" s="10"/>
      <c r="I731" s="24"/>
      <c r="J731" s="24"/>
    </row>
    <row r="732" ht="295.5" customHeight="1">
      <c r="H732" s="10"/>
      <c r="I732" s="24"/>
      <c r="J732" s="24"/>
    </row>
    <row r="733" ht="295.5" customHeight="1">
      <c r="H733" s="10"/>
      <c r="I733" s="24"/>
      <c r="J733" s="24"/>
    </row>
    <row r="734" ht="295.5" customHeight="1">
      <c r="H734" s="10"/>
      <c r="I734" s="24"/>
      <c r="J734" s="24"/>
    </row>
    <row r="735" ht="295.5" customHeight="1">
      <c r="H735" s="10"/>
      <c r="I735" s="24"/>
      <c r="J735" s="24"/>
    </row>
    <row r="736" ht="295.5" customHeight="1">
      <c r="H736" s="10"/>
      <c r="I736" s="24"/>
      <c r="J736" s="24"/>
    </row>
    <row r="737" ht="295.5" customHeight="1">
      <c r="H737" s="10"/>
      <c r="I737" s="24"/>
      <c r="J737" s="24"/>
    </row>
    <row r="738" ht="295.5" customHeight="1">
      <c r="H738" s="10"/>
      <c r="I738" s="24"/>
      <c r="J738" s="24"/>
    </row>
    <row r="739" ht="295.5" customHeight="1">
      <c r="H739" s="10"/>
      <c r="I739" s="24"/>
      <c r="J739" s="24"/>
    </row>
    <row r="740" ht="295.5" customHeight="1">
      <c r="H740" s="10"/>
      <c r="I740" s="24"/>
      <c r="J740" s="24"/>
    </row>
    <row r="741" ht="295.5" customHeight="1">
      <c r="H741" s="10"/>
      <c r="I741" s="24"/>
      <c r="J741" s="24"/>
    </row>
    <row r="742" ht="295.5" customHeight="1">
      <c r="H742" s="10"/>
      <c r="I742" s="24"/>
      <c r="J742" s="24"/>
    </row>
    <row r="743" ht="295.5" customHeight="1">
      <c r="H743" s="10"/>
      <c r="I743" s="24"/>
      <c r="J743" s="24"/>
    </row>
    <row r="744" ht="295.5" customHeight="1">
      <c r="H744" s="10"/>
      <c r="I744" s="24"/>
      <c r="J744" s="24"/>
    </row>
    <row r="745" ht="295.5" customHeight="1">
      <c r="H745" s="10"/>
      <c r="I745" s="24"/>
      <c r="J745" s="24"/>
    </row>
    <row r="746" ht="295.5" customHeight="1">
      <c r="H746" s="10"/>
      <c r="I746" s="24"/>
      <c r="J746" s="24"/>
    </row>
    <row r="747" ht="295.5" customHeight="1">
      <c r="H747" s="10"/>
      <c r="I747" s="24"/>
      <c r="J747" s="24"/>
    </row>
    <row r="748" ht="295.5" customHeight="1">
      <c r="H748" s="10"/>
      <c r="I748" s="24"/>
      <c r="J748" s="24"/>
    </row>
    <row r="749" ht="295.5" customHeight="1">
      <c r="H749" s="10"/>
      <c r="I749" s="24"/>
      <c r="J749" s="24"/>
    </row>
    <row r="750" ht="295.5" customHeight="1">
      <c r="H750" s="10"/>
      <c r="I750" s="24"/>
      <c r="J750" s="24"/>
    </row>
    <row r="751" ht="295.5" customHeight="1">
      <c r="H751" s="10"/>
      <c r="I751" s="24"/>
      <c r="J751" s="24"/>
    </row>
    <row r="752" ht="295.5" customHeight="1">
      <c r="H752" s="10"/>
      <c r="I752" s="24"/>
      <c r="J752" s="24"/>
    </row>
    <row r="753" ht="295.5" customHeight="1">
      <c r="H753" s="10"/>
      <c r="I753" s="24"/>
      <c r="J753" s="24"/>
    </row>
    <row r="754" ht="295.5" customHeight="1">
      <c r="H754" s="10"/>
      <c r="I754" s="24"/>
      <c r="J754" s="24"/>
    </row>
    <row r="755" ht="295.5" customHeight="1">
      <c r="H755" s="10"/>
      <c r="I755" s="24"/>
      <c r="J755" s="24"/>
    </row>
    <row r="756" ht="295.5" customHeight="1">
      <c r="H756" s="10"/>
      <c r="I756" s="24"/>
      <c r="J756" s="24"/>
    </row>
    <row r="757" ht="295.5" customHeight="1">
      <c r="H757" s="10"/>
      <c r="I757" s="24"/>
      <c r="J757" s="24"/>
    </row>
    <row r="758" ht="295.5" customHeight="1">
      <c r="H758" s="10"/>
      <c r="I758" s="24"/>
      <c r="J758" s="24"/>
    </row>
    <row r="759" ht="295.5" customHeight="1">
      <c r="H759" s="10"/>
      <c r="I759" s="24"/>
      <c r="J759" s="24"/>
    </row>
    <row r="760" ht="295.5" customHeight="1">
      <c r="H760" s="10"/>
      <c r="I760" s="24"/>
      <c r="J760" s="24"/>
    </row>
    <row r="761" ht="295.5" customHeight="1">
      <c r="H761" s="10"/>
      <c r="I761" s="24"/>
      <c r="J761" s="24"/>
    </row>
    <row r="762" ht="295.5" customHeight="1">
      <c r="H762" s="10"/>
      <c r="I762" s="24"/>
      <c r="J762" s="24"/>
    </row>
    <row r="763" ht="295.5" customHeight="1">
      <c r="H763" s="10"/>
      <c r="I763" s="24"/>
      <c r="J763" s="24"/>
    </row>
    <row r="764" ht="295.5" customHeight="1">
      <c r="H764" s="10"/>
      <c r="I764" s="24"/>
      <c r="J764" s="24"/>
    </row>
    <row r="765" ht="295.5" customHeight="1">
      <c r="H765" s="10"/>
      <c r="I765" s="24"/>
      <c r="J765" s="24"/>
    </row>
    <row r="766" ht="295.5" customHeight="1">
      <c r="H766" s="10"/>
      <c r="I766" s="24"/>
      <c r="J766" s="24"/>
    </row>
    <row r="767" ht="295.5" customHeight="1">
      <c r="H767" s="10"/>
      <c r="I767" s="24"/>
      <c r="J767" s="24"/>
    </row>
    <row r="768" ht="295.5" customHeight="1">
      <c r="H768" s="10"/>
      <c r="I768" s="24"/>
      <c r="J768" s="24"/>
    </row>
    <row r="769" ht="295.5" customHeight="1">
      <c r="H769" s="10"/>
      <c r="I769" s="24"/>
      <c r="J769" s="24"/>
    </row>
    <row r="770" ht="295.5" customHeight="1">
      <c r="H770" s="10"/>
      <c r="I770" s="24"/>
      <c r="J770" s="24"/>
    </row>
    <row r="771" ht="295.5" customHeight="1">
      <c r="H771" s="10"/>
      <c r="I771" s="24"/>
      <c r="J771" s="24"/>
    </row>
    <row r="772" ht="295.5" customHeight="1">
      <c r="H772" s="10"/>
      <c r="I772" s="24"/>
      <c r="J772" s="24"/>
    </row>
    <row r="773" ht="295.5" customHeight="1">
      <c r="H773" s="10"/>
      <c r="I773" s="24"/>
      <c r="J773" s="24"/>
    </row>
    <row r="774" ht="295.5" customHeight="1">
      <c r="H774" s="10"/>
      <c r="I774" s="24"/>
      <c r="J774" s="24"/>
    </row>
    <row r="775" ht="295.5" customHeight="1">
      <c r="H775" s="10"/>
      <c r="I775" s="24"/>
      <c r="J775" s="24"/>
    </row>
    <row r="776" ht="295.5" customHeight="1">
      <c r="H776" s="10"/>
      <c r="I776" s="24"/>
      <c r="J776" s="24"/>
    </row>
    <row r="777" ht="295.5" customHeight="1">
      <c r="H777" s="10"/>
      <c r="I777" s="24"/>
      <c r="J777" s="24"/>
    </row>
    <row r="778" ht="295.5" customHeight="1">
      <c r="H778" s="10"/>
      <c r="I778" s="24"/>
      <c r="J778" s="24"/>
    </row>
    <row r="779" ht="295.5" customHeight="1">
      <c r="H779" s="10"/>
      <c r="I779" s="24"/>
      <c r="J779" s="24"/>
    </row>
    <row r="780" ht="295.5" customHeight="1">
      <c r="H780" s="10"/>
      <c r="I780" s="24"/>
      <c r="J780" s="24"/>
    </row>
    <row r="781" ht="295.5" customHeight="1">
      <c r="H781" s="10"/>
      <c r="I781" s="24"/>
      <c r="J781" s="24"/>
    </row>
    <row r="782" ht="295.5" customHeight="1">
      <c r="H782" s="10"/>
      <c r="I782" s="24"/>
      <c r="J782" s="24"/>
    </row>
    <row r="783" ht="295.5" customHeight="1">
      <c r="H783" s="10"/>
      <c r="I783" s="24"/>
      <c r="J783" s="24"/>
    </row>
    <row r="784" ht="295.5" customHeight="1">
      <c r="H784" s="10"/>
      <c r="I784" s="24"/>
      <c r="J784" s="24"/>
    </row>
    <row r="785" ht="295.5" customHeight="1">
      <c r="H785" s="10"/>
      <c r="I785" s="24"/>
      <c r="J785" s="24"/>
    </row>
    <row r="786" ht="295.5" customHeight="1">
      <c r="H786" s="10"/>
      <c r="I786" s="24"/>
      <c r="J786" s="24"/>
    </row>
    <row r="787" ht="295.5" customHeight="1">
      <c r="H787" s="10"/>
      <c r="I787" s="24"/>
      <c r="J787" s="24"/>
    </row>
    <row r="788" ht="295.5" customHeight="1">
      <c r="H788" s="10"/>
      <c r="I788" s="24"/>
      <c r="J788" s="24"/>
    </row>
    <row r="789" ht="295.5" customHeight="1">
      <c r="H789" s="10"/>
      <c r="I789" s="24"/>
      <c r="J789" s="24"/>
    </row>
    <row r="790" ht="295.5" customHeight="1">
      <c r="H790" s="10"/>
      <c r="I790" s="24"/>
      <c r="J790" s="24"/>
    </row>
    <row r="791" ht="295.5" customHeight="1">
      <c r="H791" s="10"/>
      <c r="I791" s="24"/>
      <c r="J791" s="24"/>
    </row>
    <row r="792" ht="295.5" customHeight="1">
      <c r="H792" s="10"/>
      <c r="I792" s="24"/>
      <c r="J792" s="24"/>
    </row>
    <row r="793" ht="295.5" customHeight="1">
      <c r="H793" s="10"/>
      <c r="I793" s="24"/>
      <c r="J793" s="24"/>
    </row>
    <row r="794" ht="295.5" customHeight="1">
      <c r="H794" s="10"/>
      <c r="I794" s="24"/>
      <c r="J794" s="24"/>
    </row>
    <row r="795" ht="295.5" customHeight="1">
      <c r="H795" s="10"/>
      <c r="I795" s="24"/>
      <c r="J795" s="24"/>
    </row>
    <row r="796" ht="295.5" customHeight="1">
      <c r="H796" s="10"/>
      <c r="I796" s="24"/>
      <c r="J796" s="24"/>
    </row>
    <row r="797" ht="295.5" customHeight="1">
      <c r="H797" s="10"/>
      <c r="I797" s="24"/>
      <c r="J797" s="24"/>
    </row>
    <row r="798" ht="295.5" customHeight="1">
      <c r="H798" s="10"/>
      <c r="I798" s="24"/>
      <c r="J798" s="24"/>
    </row>
    <row r="799" ht="295.5" customHeight="1">
      <c r="H799" s="10"/>
      <c r="I799" s="24"/>
      <c r="J799" s="24"/>
    </row>
    <row r="800" ht="295.5" customHeight="1">
      <c r="H800" s="10"/>
      <c r="I800" s="24"/>
      <c r="J800" s="24"/>
    </row>
    <row r="801" ht="295.5" customHeight="1">
      <c r="H801" s="10"/>
      <c r="I801" s="24"/>
      <c r="J801" s="24"/>
    </row>
    <row r="802" ht="295.5" customHeight="1">
      <c r="H802" s="10"/>
      <c r="I802" s="24"/>
      <c r="J802" s="24"/>
    </row>
    <row r="803" ht="295.5" customHeight="1">
      <c r="H803" s="10"/>
      <c r="I803" s="24"/>
      <c r="J803" s="24"/>
    </row>
    <row r="804" ht="295.5" customHeight="1">
      <c r="H804" s="10"/>
      <c r="I804" s="24"/>
      <c r="J804" s="24"/>
    </row>
    <row r="805" ht="295.5" customHeight="1">
      <c r="H805" s="10"/>
      <c r="I805" s="24"/>
      <c r="J805" s="24"/>
    </row>
    <row r="806" ht="295.5" customHeight="1">
      <c r="H806" s="10"/>
      <c r="I806" s="24"/>
      <c r="J806" s="24"/>
    </row>
    <row r="807" ht="295.5" customHeight="1">
      <c r="H807" s="10"/>
      <c r="I807" s="24"/>
      <c r="J807" s="24"/>
    </row>
    <row r="808" ht="295.5" customHeight="1">
      <c r="H808" s="10"/>
      <c r="I808" s="24"/>
      <c r="J808" s="24"/>
    </row>
    <row r="809" ht="295.5" customHeight="1">
      <c r="H809" s="10"/>
      <c r="I809" s="24"/>
      <c r="J809" s="24"/>
    </row>
    <row r="810" ht="295.5" customHeight="1">
      <c r="H810" s="10"/>
      <c r="I810" s="24"/>
      <c r="J810" s="24"/>
    </row>
    <row r="811" ht="295.5" customHeight="1">
      <c r="H811" s="10"/>
      <c r="I811" s="24"/>
      <c r="J811" s="24"/>
    </row>
    <row r="812" ht="295.5" customHeight="1">
      <c r="H812" s="10"/>
      <c r="I812" s="24"/>
      <c r="J812" s="24"/>
    </row>
    <row r="813" ht="295.5" customHeight="1">
      <c r="H813" s="10"/>
      <c r="I813" s="24"/>
      <c r="J813" s="24"/>
    </row>
    <row r="814" ht="295.5" customHeight="1">
      <c r="H814" s="10"/>
      <c r="I814" s="24"/>
      <c r="J814" s="24"/>
    </row>
    <row r="815" ht="295.5" customHeight="1">
      <c r="H815" s="10"/>
      <c r="I815" s="24"/>
      <c r="J815" s="24"/>
    </row>
    <row r="816" ht="295.5" customHeight="1">
      <c r="H816" s="10"/>
      <c r="I816" s="24"/>
      <c r="J816" s="24"/>
    </row>
    <row r="817" ht="295.5" customHeight="1">
      <c r="H817" s="10"/>
      <c r="I817" s="24"/>
      <c r="J817" s="24"/>
    </row>
    <row r="818" ht="295.5" customHeight="1">
      <c r="H818" s="10"/>
      <c r="I818" s="24"/>
      <c r="J818" s="24"/>
    </row>
    <row r="819" ht="295.5" customHeight="1">
      <c r="H819" s="10"/>
      <c r="I819" s="24"/>
      <c r="J819" s="24"/>
    </row>
    <row r="820" ht="295.5" customHeight="1">
      <c r="H820" s="10"/>
      <c r="I820" s="24"/>
      <c r="J820" s="24"/>
    </row>
    <row r="821" ht="295.5" customHeight="1">
      <c r="H821" s="10"/>
      <c r="I821" s="24"/>
      <c r="J821" s="24"/>
    </row>
    <row r="822" ht="295.5" customHeight="1">
      <c r="H822" s="10"/>
      <c r="I822" s="24"/>
      <c r="J822" s="24"/>
    </row>
    <row r="823" ht="295.5" customHeight="1">
      <c r="H823" s="10"/>
      <c r="I823" s="24"/>
      <c r="J823" s="24"/>
    </row>
    <row r="824" ht="295.5" customHeight="1">
      <c r="H824" s="10"/>
      <c r="I824" s="24"/>
      <c r="J824" s="24"/>
    </row>
    <row r="825" ht="295.5" customHeight="1">
      <c r="H825" s="10"/>
      <c r="I825" s="24"/>
      <c r="J825" s="24"/>
    </row>
    <row r="826" ht="295.5" customHeight="1">
      <c r="H826" s="10"/>
      <c r="I826" s="24"/>
      <c r="J826" s="24"/>
    </row>
    <row r="827" ht="295.5" customHeight="1">
      <c r="H827" s="10"/>
      <c r="I827" s="24"/>
      <c r="J827" s="24"/>
    </row>
    <row r="828" ht="295.5" customHeight="1">
      <c r="H828" s="10"/>
      <c r="I828" s="24"/>
      <c r="J828" s="24"/>
    </row>
    <row r="829" ht="295.5" customHeight="1">
      <c r="H829" s="10"/>
      <c r="I829" s="24"/>
      <c r="J829" s="24"/>
    </row>
    <row r="830" ht="295.5" customHeight="1">
      <c r="H830" s="10"/>
      <c r="I830" s="24"/>
      <c r="J830" s="24"/>
    </row>
    <row r="831" ht="295.5" customHeight="1">
      <c r="H831" s="10"/>
      <c r="I831" s="24"/>
      <c r="J831" s="24"/>
    </row>
    <row r="832" ht="295.5" customHeight="1">
      <c r="H832" s="10"/>
      <c r="I832" s="24"/>
      <c r="J832" s="24"/>
    </row>
    <row r="833" ht="295.5" customHeight="1">
      <c r="H833" s="10"/>
      <c r="I833" s="24"/>
      <c r="J833" s="24"/>
    </row>
    <row r="834" ht="295.5" customHeight="1">
      <c r="H834" s="10"/>
      <c r="I834" s="24"/>
      <c r="J834" s="24"/>
    </row>
    <row r="835" ht="295.5" customHeight="1">
      <c r="H835" s="10"/>
      <c r="I835" s="24"/>
      <c r="J835" s="24"/>
    </row>
    <row r="836" ht="295.5" customHeight="1">
      <c r="H836" s="10"/>
      <c r="I836" s="24"/>
      <c r="J836" s="24"/>
    </row>
    <row r="837" ht="295.5" customHeight="1">
      <c r="H837" s="10"/>
      <c r="I837" s="24"/>
      <c r="J837" s="24"/>
    </row>
    <row r="838" ht="295.5" customHeight="1">
      <c r="H838" s="10"/>
      <c r="I838" s="24"/>
      <c r="J838" s="24"/>
    </row>
    <row r="839" ht="295.5" customHeight="1">
      <c r="H839" s="10"/>
      <c r="I839" s="24"/>
      <c r="J839" s="24"/>
    </row>
    <row r="840" ht="295.5" customHeight="1">
      <c r="H840" s="10"/>
      <c r="I840" s="24"/>
      <c r="J840" s="24"/>
    </row>
    <row r="841" ht="295.5" customHeight="1">
      <c r="H841" s="10"/>
      <c r="I841" s="24"/>
      <c r="J841" s="24"/>
    </row>
    <row r="842" ht="295.5" customHeight="1">
      <c r="H842" s="10"/>
      <c r="I842" s="24"/>
      <c r="J842" s="24"/>
    </row>
    <row r="843" ht="295.5" customHeight="1">
      <c r="H843" s="10"/>
      <c r="I843" s="24"/>
      <c r="J843" s="24"/>
    </row>
    <row r="844" ht="295.5" customHeight="1">
      <c r="H844" s="10"/>
      <c r="I844" s="24"/>
      <c r="J844" s="24"/>
    </row>
    <row r="845" ht="295.5" customHeight="1">
      <c r="H845" s="10"/>
      <c r="I845" s="24"/>
      <c r="J845" s="24"/>
    </row>
    <row r="846" ht="295.5" customHeight="1">
      <c r="H846" s="10"/>
      <c r="I846" s="24"/>
      <c r="J846" s="24"/>
    </row>
    <row r="847" ht="295.5" customHeight="1">
      <c r="H847" s="10"/>
      <c r="I847" s="24"/>
      <c r="J847" s="24"/>
    </row>
    <row r="848" ht="295.5" customHeight="1">
      <c r="H848" s="10"/>
      <c r="I848" s="24"/>
      <c r="J848" s="24"/>
    </row>
    <row r="849" ht="295.5" customHeight="1">
      <c r="H849" s="10"/>
      <c r="I849" s="24"/>
      <c r="J849" s="24"/>
    </row>
    <row r="850" ht="295.5" customHeight="1">
      <c r="H850" s="10"/>
      <c r="I850" s="24"/>
      <c r="J850" s="24"/>
    </row>
    <row r="851" ht="295.5" customHeight="1">
      <c r="H851" s="10"/>
      <c r="I851" s="24"/>
      <c r="J851" s="24"/>
    </row>
    <row r="852" ht="295.5" customHeight="1">
      <c r="H852" s="10"/>
      <c r="I852" s="24"/>
      <c r="J852" s="24"/>
    </row>
    <row r="853" ht="295.5" customHeight="1">
      <c r="H853" s="10"/>
      <c r="I853" s="24"/>
      <c r="J853" s="24"/>
    </row>
    <row r="854" ht="295.5" customHeight="1">
      <c r="H854" s="10"/>
      <c r="I854" s="24"/>
      <c r="J854" s="24"/>
    </row>
    <row r="855" ht="295.5" customHeight="1">
      <c r="H855" s="10"/>
      <c r="I855" s="24"/>
      <c r="J855" s="24"/>
    </row>
    <row r="856" ht="295.5" customHeight="1">
      <c r="H856" s="10"/>
      <c r="I856" s="24"/>
      <c r="J856" s="24"/>
    </row>
    <row r="857" ht="295.5" customHeight="1">
      <c r="H857" s="10"/>
      <c r="I857" s="24"/>
      <c r="J857" s="24"/>
    </row>
    <row r="858" ht="295.5" customHeight="1">
      <c r="H858" s="10"/>
      <c r="I858" s="24"/>
      <c r="J858" s="24"/>
    </row>
    <row r="859" ht="295.5" customHeight="1">
      <c r="H859" s="10"/>
      <c r="I859" s="24"/>
      <c r="J859" s="24"/>
    </row>
    <row r="860" ht="295.5" customHeight="1">
      <c r="H860" s="10"/>
      <c r="I860" s="24"/>
      <c r="J860" s="24"/>
    </row>
    <row r="861" ht="295.5" customHeight="1">
      <c r="H861" s="10"/>
      <c r="I861" s="24"/>
      <c r="J861" s="24"/>
    </row>
    <row r="862" ht="295.5" customHeight="1">
      <c r="H862" s="10"/>
      <c r="I862" s="24"/>
      <c r="J862" s="24"/>
    </row>
    <row r="863" ht="295.5" customHeight="1">
      <c r="H863" s="10"/>
      <c r="I863" s="24"/>
      <c r="J863" s="24"/>
    </row>
    <row r="864" ht="295.5" customHeight="1">
      <c r="H864" s="10"/>
      <c r="I864" s="24"/>
      <c r="J864" s="24"/>
    </row>
    <row r="865" ht="295.5" customHeight="1">
      <c r="H865" s="10"/>
      <c r="I865" s="24"/>
      <c r="J865" s="24"/>
    </row>
    <row r="866" ht="295.5" customHeight="1">
      <c r="H866" s="10"/>
      <c r="I866" s="24"/>
      <c r="J866" s="24"/>
    </row>
    <row r="867" ht="295.5" customHeight="1">
      <c r="H867" s="10"/>
      <c r="I867" s="24"/>
      <c r="J867" s="24"/>
    </row>
    <row r="868" ht="295.5" customHeight="1">
      <c r="H868" s="10"/>
      <c r="I868" s="24"/>
      <c r="J868" s="24"/>
    </row>
    <row r="869" ht="295.5" customHeight="1">
      <c r="H869" s="10"/>
      <c r="I869" s="24"/>
      <c r="J869" s="24"/>
    </row>
    <row r="870" ht="295.5" customHeight="1">
      <c r="H870" s="10"/>
      <c r="I870" s="24"/>
      <c r="J870" s="24"/>
    </row>
    <row r="871" ht="295.5" customHeight="1">
      <c r="H871" s="10"/>
      <c r="I871" s="24"/>
      <c r="J871" s="24"/>
    </row>
    <row r="872" ht="295.5" customHeight="1">
      <c r="H872" s="10"/>
      <c r="I872" s="24"/>
      <c r="J872" s="24"/>
    </row>
    <row r="873" ht="295.5" customHeight="1">
      <c r="H873" s="10"/>
      <c r="I873" s="24"/>
      <c r="J873" s="24"/>
    </row>
    <row r="874" ht="295.5" customHeight="1">
      <c r="H874" s="10"/>
      <c r="I874" s="24"/>
      <c r="J874" s="24"/>
    </row>
    <row r="875" ht="295.5" customHeight="1">
      <c r="H875" s="10"/>
      <c r="I875" s="24"/>
      <c r="J875" s="24"/>
    </row>
    <row r="876" ht="295.5" customHeight="1">
      <c r="H876" s="10"/>
      <c r="I876" s="24"/>
      <c r="J876" s="24"/>
    </row>
    <row r="877" ht="295.5" customHeight="1">
      <c r="H877" s="10"/>
      <c r="I877" s="24"/>
      <c r="J877" s="24"/>
    </row>
    <row r="878" ht="295.5" customHeight="1">
      <c r="H878" s="10"/>
      <c r="I878" s="24"/>
      <c r="J878" s="24"/>
    </row>
    <row r="879" ht="295.5" customHeight="1">
      <c r="H879" s="10"/>
      <c r="I879" s="24"/>
      <c r="J879" s="24"/>
    </row>
    <row r="880" ht="295.5" customHeight="1">
      <c r="H880" s="10"/>
      <c r="I880" s="24"/>
      <c r="J880" s="24"/>
    </row>
    <row r="881" ht="295.5" customHeight="1">
      <c r="H881" s="10"/>
      <c r="I881" s="24"/>
      <c r="J881" s="24"/>
    </row>
    <row r="882" ht="295.5" customHeight="1">
      <c r="H882" s="10"/>
      <c r="I882" s="24"/>
      <c r="J882" s="24"/>
    </row>
    <row r="883" ht="295.5" customHeight="1">
      <c r="H883" s="10"/>
      <c r="I883" s="24"/>
      <c r="J883" s="24"/>
    </row>
    <row r="884" ht="295.5" customHeight="1">
      <c r="H884" s="10"/>
      <c r="I884" s="24"/>
      <c r="J884" s="24"/>
    </row>
    <row r="885" ht="295.5" customHeight="1">
      <c r="H885" s="10"/>
      <c r="I885" s="24"/>
      <c r="J885" s="24"/>
    </row>
    <row r="886" ht="295.5" customHeight="1">
      <c r="H886" s="10"/>
      <c r="I886" s="24"/>
      <c r="J886" s="24"/>
    </row>
    <row r="887" ht="295.5" customHeight="1">
      <c r="H887" s="10"/>
      <c r="I887" s="24"/>
      <c r="J887" s="24"/>
    </row>
    <row r="888" ht="295.5" customHeight="1">
      <c r="H888" s="10"/>
      <c r="I888" s="24"/>
      <c r="J888" s="24"/>
    </row>
    <row r="889" ht="295.5" customHeight="1">
      <c r="H889" s="10"/>
      <c r="I889" s="24"/>
      <c r="J889" s="24"/>
    </row>
    <row r="890" ht="295.5" customHeight="1">
      <c r="H890" s="10"/>
      <c r="I890" s="24"/>
      <c r="J890" s="24"/>
    </row>
    <row r="891" ht="295.5" customHeight="1">
      <c r="H891" s="10"/>
      <c r="I891" s="24"/>
      <c r="J891" s="24"/>
    </row>
    <row r="892" ht="295.5" customHeight="1">
      <c r="H892" s="10"/>
      <c r="I892" s="24"/>
      <c r="J892" s="24"/>
    </row>
    <row r="893" ht="295.5" customHeight="1">
      <c r="H893" s="10"/>
      <c r="I893" s="24"/>
      <c r="J893" s="24"/>
    </row>
    <row r="894" ht="295.5" customHeight="1">
      <c r="H894" s="10"/>
      <c r="I894" s="24"/>
      <c r="J894" s="24"/>
    </row>
    <row r="895" ht="295.5" customHeight="1">
      <c r="H895" s="10"/>
      <c r="I895" s="24"/>
      <c r="J895" s="24"/>
    </row>
    <row r="896" ht="295.5" customHeight="1">
      <c r="H896" s="10"/>
      <c r="I896" s="24"/>
      <c r="J896" s="24"/>
    </row>
    <row r="897" ht="295.5" customHeight="1">
      <c r="H897" s="10"/>
      <c r="I897" s="24"/>
      <c r="J897" s="24"/>
    </row>
    <row r="898" ht="295.5" customHeight="1">
      <c r="H898" s="10"/>
      <c r="I898" s="24"/>
      <c r="J898" s="24"/>
    </row>
    <row r="899" ht="295.5" customHeight="1">
      <c r="H899" s="10"/>
      <c r="I899" s="24"/>
      <c r="J899" s="24"/>
    </row>
    <row r="900" ht="295.5" customHeight="1">
      <c r="H900" s="10"/>
      <c r="I900" s="24"/>
      <c r="J900" s="24"/>
    </row>
    <row r="901" ht="295.5" customHeight="1">
      <c r="H901" s="10"/>
      <c r="I901" s="24"/>
      <c r="J901" s="24"/>
    </row>
    <row r="902" ht="295.5" customHeight="1">
      <c r="H902" s="10"/>
      <c r="I902" s="24"/>
      <c r="J902" s="24"/>
    </row>
    <row r="903" ht="295.5" customHeight="1">
      <c r="H903" s="10"/>
      <c r="I903" s="24"/>
      <c r="J903" s="24"/>
    </row>
    <row r="904" ht="295.5" customHeight="1">
      <c r="H904" s="10"/>
      <c r="I904" s="24"/>
      <c r="J904" s="24"/>
    </row>
    <row r="905" ht="295.5" customHeight="1">
      <c r="H905" s="10"/>
      <c r="I905" s="24"/>
      <c r="J905" s="24"/>
    </row>
    <row r="906" ht="295.5" customHeight="1">
      <c r="H906" s="10"/>
      <c r="I906" s="24"/>
      <c r="J906" s="24"/>
    </row>
    <row r="907" ht="295.5" customHeight="1">
      <c r="H907" s="10"/>
      <c r="I907" s="24"/>
      <c r="J907" s="24"/>
    </row>
    <row r="908" ht="295.5" customHeight="1">
      <c r="H908" s="10"/>
      <c r="I908" s="24"/>
      <c r="J908" s="24"/>
    </row>
    <row r="909" ht="295.5" customHeight="1">
      <c r="H909" s="10"/>
      <c r="I909" s="24"/>
      <c r="J909" s="24"/>
    </row>
    <row r="910" ht="295.5" customHeight="1">
      <c r="H910" s="10"/>
      <c r="I910" s="24"/>
      <c r="J910" s="24"/>
    </row>
    <row r="911" ht="295.5" customHeight="1">
      <c r="H911" s="10"/>
      <c r="I911" s="24"/>
      <c r="J911" s="24"/>
    </row>
    <row r="912" ht="295.5" customHeight="1">
      <c r="H912" s="10"/>
      <c r="I912" s="24"/>
      <c r="J912" s="24"/>
    </row>
    <row r="913" ht="295.5" customHeight="1">
      <c r="H913" s="10"/>
      <c r="I913" s="24"/>
      <c r="J913" s="24"/>
    </row>
    <row r="914" ht="295.5" customHeight="1">
      <c r="H914" s="10"/>
      <c r="I914" s="24"/>
      <c r="J914" s="24"/>
    </row>
    <row r="915" ht="295.5" customHeight="1">
      <c r="H915" s="10"/>
      <c r="I915" s="24"/>
      <c r="J915" s="24"/>
    </row>
    <row r="916" ht="295.5" customHeight="1">
      <c r="H916" s="10"/>
      <c r="I916" s="24"/>
      <c r="J916" s="24"/>
    </row>
    <row r="917" ht="295.5" customHeight="1">
      <c r="H917" s="10"/>
      <c r="I917" s="24"/>
      <c r="J917" s="24"/>
    </row>
    <row r="918" ht="295.5" customHeight="1">
      <c r="H918" s="10"/>
      <c r="I918" s="24"/>
      <c r="J918" s="24"/>
    </row>
    <row r="919" ht="295.5" customHeight="1">
      <c r="H919" s="10"/>
      <c r="I919" s="24"/>
      <c r="J919" s="24"/>
    </row>
    <row r="920" ht="295.5" customHeight="1">
      <c r="H920" s="10"/>
      <c r="I920" s="24"/>
      <c r="J920" s="24"/>
    </row>
    <row r="921" ht="295.5" customHeight="1">
      <c r="H921" s="10"/>
      <c r="I921" s="24"/>
      <c r="J921" s="24"/>
    </row>
    <row r="922" ht="295.5" customHeight="1">
      <c r="H922" s="10"/>
      <c r="I922" s="24"/>
      <c r="J922" s="24"/>
    </row>
    <row r="923" ht="295.5" customHeight="1">
      <c r="H923" s="10"/>
      <c r="I923" s="24"/>
      <c r="J923" s="24"/>
    </row>
    <row r="924" ht="295.5" customHeight="1">
      <c r="H924" s="10"/>
      <c r="I924" s="24"/>
      <c r="J924" s="24"/>
    </row>
    <row r="925" ht="295.5" customHeight="1">
      <c r="H925" s="10"/>
      <c r="I925" s="24"/>
      <c r="J925" s="24"/>
    </row>
    <row r="926" ht="295.5" customHeight="1">
      <c r="H926" s="10"/>
      <c r="I926" s="24"/>
      <c r="J926" s="24"/>
    </row>
    <row r="927" ht="295.5" customHeight="1">
      <c r="H927" s="10"/>
      <c r="I927" s="24"/>
      <c r="J927" s="24"/>
    </row>
    <row r="928" ht="295.5" customHeight="1">
      <c r="H928" s="10"/>
      <c r="I928" s="24"/>
      <c r="J928" s="24"/>
    </row>
    <row r="929" ht="295.5" customHeight="1">
      <c r="H929" s="10"/>
      <c r="I929" s="24"/>
      <c r="J929" s="24"/>
    </row>
    <row r="930" ht="295.5" customHeight="1">
      <c r="H930" s="10"/>
      <c r="I930" s="24"/>
      <c r="J930" s="24"/>
    </row>
    <row r="931" ht="295.5" customHeight="1">
      <c r="H931" s="10"/>
      <c r="I931" s="24"/>
      <c r="J931" s="24"/>
    </row>
    <row r="932" ht="295.5" customHeight="1">
      <c r="H932" s="10"/>
      <c r="I932" s="24"/>
      <c r="J932" s="24"/>
    </row>
    <row r="933" ht="295.5" customHeight="1">
      <c r="H933" s="10"/>
      <c r="I933" s="24"/>
      <c r="J933" s="24"/>
    </row>
    <row r="934" ht="295.5" customHeight="1">
      <c r="H934" s="10"/>
      <c r="I934" s="24"/>
      <c r="J934" s="24"/>
    </row>
    <row r="935" ht="295.5" customHeight="1">
      <c r="H935" s="10"/>
      <c r="I935" s="24"/>
      <c r="J935" s="24"/>
    </row>
    <row r="936" ht="295.5" customHeight="1">
      <c r="H936" s="10"/>
      <c r="I936" s="24"/>
      <c r="J936" s="24"/>
    </row>
    <row r="937" ht="295.5" customHeight="1">
      <c r="H937" s="10"/>
      <c r="I937" s="24"/>
      <c r="J937" s="24"/>
    </row>
    <row r="938" ht="295.5" customHeight="1">
      <c r="H938" s="10"/>
      <c r="I938" s="24"/>
      <c r="J938" s="24"/>
    </row>
    <row r="939" ht="295.5" customHeight="1">
      <c r="H939" s="10"/>
      <c r="I939" s="24"/>
      <c r="J939" s="24"/>
    </row>
    <row r="940" ht="295.5" customHeight="1">
      <c r="H940" s="10"/>
      <c r="I940" s="24"/>
      <c r="J940" s="24"/>
    </row>
    <row r="941" ht="295.5" customHeight="1">
      <c r="H941" s="10"/>
      <c r="I941" s="24"/>
      <c r="J941" s="24"/>
    </row>
    <row r="942" ht="295.5" customHeight="1">
      <c r="H942" s="10"/>
      <c r="I942" s="24"/>
      <c r="J942" s="24"/>
    </row>
    <row r="943" ht="295.5" customHeight="1">
      <c r="H943" s="10"/>
      <c r="I943" s="24"/>
      <c r="J943" s="24"/>
    </row>
    <row r="944" ht="295.5" customHeight="1">
      <c r="H944" s="10"/>
      <c r="I944" s="24"/>
      <c r="J944" s="24"/>
    </row>
    <row r="945" ht="295.5" customHeight="1">
      <c r="H945" s="10"/>
      <c r="I945" s="24"/>
      <c r="J945" s="24"/>
    </row>
    <row r="946" ht="295.5" customHeight="1">
      <c r="H946" s="10"/>
      <c r="I946" s="24"/>
      <c r="J946" s="24"/>
    </row>
    <row r="947" ht="295.5" customHeight="1">
      <c r="H947" s="10"/>
      <c r="I947" s="24"/>
      <c r="J947" s="24"/>
    </row>
    <row r="948" ht="295.5" customHeight="1">
      <c r="H948" s="10"/>
      <c r="I948" s="24"/>
      <c r="J948" s="24"/>
    </row>
    <row r="949" ht="295.5" customHeight="1">
      <c r="H949" s="10"/>
      <c r="I949" s="24"/>
      <c r="J949" s="24"/>
    </row>
    <row r="950" ht="295.5" customHeight="1">
      <c r="H950" s="10"/>
      <c r="I950" s="24"/>
      <c r="J950" s="24"/>
    </row>
    <row r="951" ht="295.5" customHeight="1">
      <c r="H951" s="10"/>
      <c r="I951" s="24"/>
      <c r="J951" s="24"/>
    </row>
    <row r="952" ht="295.5" customHeight="1">
      <c r="H952" s="10"/>
      <c r="I952" s="24"/>
      <c r="J952" s="24"/>
    </row>
    <row r="953" ht="295.5" customHeight="1">
      <c r="H953" s="10"/>
      <c r="I953" s="24"/>
      <c r="J953" s="24"/>
    </row>
    <row r="954" ht="295.5" customHeight="1">
      <c r="H954" s="10"/>
      <c r="I954" s="24"/>
      <c r="J954" s="24"/>
    </row>
    <row r="955" ht="295.5" customHeight="1">
      <c r="H955" s="10"/>
      <c r="I955" s="24"/>
      <c r="J955" s="24"/>
    </row>
    <row r="956" ht="295.5" customHeight="1">
      <c r="H956" s="10"/>
      <c r="I956" s="24"/>
      <c r="J956" s="24"/>
    </row>
    <row r="957" ht="295.5" customHeight="1">
      <c r="H957" s="10"/>
      <c r="I957" s="24"/>
      <c r="J957" s="24"/>
    </row>
    <row r="958" ht="295.5" customHeight="1">
      <c r="H958" s="10"/>
      <c r="I958" s="24"/>
      <c r="J958" s="24"/>
    </row>
    <row r="959" ht="295.5" customHeight="1">
      <c r="H959" s="10"/>
      <c r="I959" s="24"/>
      <c r="J959" s="24"/>
    </row>
    <row r="960" ht="295.5" customHeight="1">
      <c r="H960" s="10"/>
      <c r="I960" s="24"/>
      <c r="J960" s="24"/>
    </row>
    <row r="961" ht="295.5" customHeight="1">
      <c r="H961" s="10"/>
      <c r="I961" s="24"/>
      <c r="J961" s="24"/>
    </row>
    <row r="962" ht="295.5" customHeight="1">
      <c r="H962" s="10"/>
      <c r="I962" s="24"/>
      <c r="J962" s="24"/>
    </row>
    <row r="963" ht="295.5" customHeight="1">
      <c r="H963" s="10"/>
      <c r="I963" s="24"/>
      <c r="J963" s="24"/>
    </row>
    <row r="964" ht="295.5" customHeight="1">
      <c r="H964" s="10"/>
      <c r="I964" s="24"/>
      <c r="J964" s="24"/>
    </row>
    <row r="965" ht="295.5" customHeight="1">
      <c r="H965" s="10"/>
      <c r="I965" s="24"/>
      <c r="J965" s="24"/>
    </row>
    <row r="966" ht="295.5" customHeight="1">
      <c r="H966" s="10"/>
      <c r="I966" s="24"/>
      <c r="J966" s="24"/>
    </row>
    <row r="967" ht="295.5" customHeight="1">
      <c r="H967" s="10"/>
      <c r="I967" s="24"/>
      <c r="J967" s="24"/>
    </row>
    <row r="968" ht="295.5" customHeight="1">
      <c r="H968" s="10"/>
      <c r="I968" s="24"/>
      <c r="J968" s="24"/>
    </row>
    <row r="969" ht="295.5" customHeight="1">
      <c r="H969" s="10"/>
      <c r="I969" s="24"/>
      <c r="J969" s="24"/>
    </row>
    <row r="970" ht="295.5" customHeight="1">
      <c r="H970" s="10"/>
      <c r="I970" s="24"/>
      <c r="J970" s="24"/>
    </row>
    <row r="971" ht="295.5" customHeight="1">
      <c r="H971" s="10"/>
      <c r="I971" s="24"/>
      <c r="J971" s="24"/>
    </row>
    <row r="972" ht="295.5" customHeight="1">
      <c r="H972" s="10"/>
      <c r="I972" s="24"/>
      <c r="J972" s="24"/>
    </row>
    <row r="973" ht="295.5" customHeight="1">
      <c r="H973" s="10"/>
      <c r="I973" s="24"/>
      <c r="J973" s="24"/>
    </row>
    <row r="974" ht="295.5" customHeight="1">
      <c r="H974" s="10"/>
      <c r="I974" s="24"/>
      <c r="J974" s="24"/>
    </row>
    <row r="975" ht="295.5" customHeight="1">
      <c r="H975" s="10"/>
      <c r="I975" s="24"/>
      <c r="J975" s="24"/>
    </row>
    <row r="976" ht="295.5" customHeight="1">
      <c r="H976" s="10"/>
      <c r="I976" s="24"/>
      <c r="J976" s="24"/>
    </row>
    <row r="977" ht="295.5" customHeight="1">
      <c r="H977" s="10"/>
      <c r="I977" s="24"/>
      <c r="J977" s="24"/>
    </row>
    <row r="978" ht="295.5" customHeight="1">
      <c r="H978" s="10"/>
      <c r="I978" s="24"/>
      <c r="J978" s="24"/>
    </row>
    <row r="979" ht="295.5" customHeight="1">
      <c r="H979" s="10"/>
      <c r="I979" s="24"/>
      <c r="J979" s="24"/>
    </row>
    <row r="980" ht="295.5" customHeight="1">
      <c r="H980" s="10"/>
      <c r="I980" s="24"/>
      <c r="J980" s="24"/>
    </row>
    <row r="981" ht="295.5" customHeight="1">
      <c r="H981" s="10"/>
      <c r="I981" s="24"/>
      <c r="J981" s="24"/>
    </row>
    <row r="982" ht="295.5" customHeight="1">
      <c r="H982" s="10"/>
      <c r="I982" s="24"/>
      <c r="J982" s="24"/>
    </row>
    <row r="983" ht="295.5" customHeight="1">
      <c r="H983" s="10"/>
      <c r="I983" s="24"/>
      <c r="J983" s="24"/>
    </row>
    <row r="984" ht="295.5" customHeight="1">
      <c r="H984" s="10"/>
      <c r="I984" s="24"/>
      <c r="J984" s="24"/>
    </row>
    <row r="985" ht="295.5" customHeight="1">
      <c r="H985" s="10"/>
      <c r="I985" s="24"/>
      <c r="J985" s="24"/>
    </row>
    <row r="986" ht="295.5" customHeight="1">
      <c r="H986" s="10"/>
      <c r="I986" s="24"/>
      <c r="J986" s="24"/>
    </row>
    <row r="987" ht="295.5" customHeight="1">
      <c r="H987" s="10"/>
      <c r="I987" s="24"/>
      <c r="J987" s="24"/>
    </row>
    <row r="988" ht="295.5" customHeight="1">
      <c r="H988" s="10"/>
      <c r="I988" s="24"/>
      <c r="J988" s="24"/>
    </row>
    <row r="989" ht="295.5" customHeight="1">
      <c r="H989" s="10"/>
      <c r="I989" s="24"/>
      <c r="J989" s="24"/>
    </row>
    <row r="990" ht="295.5" customHeight="1">
      <c r="H990" s="10"/>
      <c r="I990" s="24"/>
      <c r="J990" s="24"/>
    </row>
    <row r="991" ht="295.5" customHeight="1">
      <c r="H991" s="10"/>
      <c r="I991" s="24"/>
      <c r="J991" s="24"/>
    </row>
    <row r="992" ht="295.5" customHeight="1">
      <c r="H992" s="10"/>
      <c r="I992" s="24"/>
      <c r="J992" s="24"/>
    </row>
    <row r="993" ht="295.5" customHeight="1">
      <c r="H993" s="10"/>
      <c r="I993" s="24"/>
      <c r="J993" s="24"/>
    </row>
    <row r="994" ht="295.5" customHeight="1">
      <c r="H994" s="10"/>
      <c r="I994" s="24"/>
      <c r="J994" s="24"/>
    </row>
    <row r="995" ht="295.5" customHeight="1">
      <c r="H995" s="10"/>
      <c r="I995" s="24"/>
      <c r="J995" s="24"/>
    </row>
    <row r="996" ht="295.5" customHeight="1">
      <c r="H996" s="10"/>
      <c r="I996" s="24"/>
      <c r="J996" s="24"/>
    </row>
    <row r="997" ht="295.5" customHeight="1">
      <c r="H997" s="10"/>
      <c r="I997" s="24"/>
      <c r="J997" s="24"/>
    </row>
    <row r="998" ht="295.5" customHeight="1">
      <c r="H998" s="10"/>
      <c r="I998" s="24"/>
      <c r="J998" s="24"/>
    </row>
  </sheetData>
  <hyperlinks>
    <hyperlink r:id="rId1" ref="I2"/>
    <hyperlink r:id="rId2" ref="J2"/>
    <hyperlink r:id="rId3" ref="I3"/>
    <hyperlink r:id="rId4" ref="J3"/>
    <hyperlink r:id="rId5" ref="I4"/>
    <hyperlink r:id="rId6" ref="J4"/>
    <hyperlink r:id="rId7"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J18"/>
    <hyperlink r:id="rId35" ref="I19"/>
    <hyperlink r:id="rId36" ref="J19"/>
    <hyperlink r:id="rId37" ref="I20"/>
    <hyperlink r:id="rId38" ref="J20"/>
    <hyperlink r:id="rId39" ref="I21"/>
    <hyperlink r:id="rId40" ref="J21"/>
    <hyperlink r:id="rId41" ref="I22"/>
    <hyperlink r:id="rId42" ref="J22"/>
    <hyperlink r:id="rId43" ref="I23"/>
    <hyperlink r:id="rId44" ref="J23"/>
    <hyperlink r:id="rId45" ref="I24"/>
    <hyperlink r:id="rId46" ref="J24"/>
    <hyperlink r:id="rId47" ref="I25"/>
    <hyperlink r:id="rId48" ref="J25"/>
    <hyperlink r:id="rId49" ref="I26"/>
    <hyperlink r:id="rId50" ref="J26"/>
    <hyperlink r:id="rId51" ref="I27"/>
    <hyperlink r:id="rId52" ref="J27"/>
    <hyperlink r:id="rId53" ref="J28"/>
    <hyperlink r:id="rId54" ref="I29"/>
    <hyperlink r:id="rId55" ref="J29"/>
    <hyperlink r:id="rId56" ref="I30"/>
    <hyperlink r:id="rId57" ref="J30"/>
    <hyperlink r:id="rId58" ref="I31"/>
    <hyperlink r:id="rId59" ref="J31"/>
    <hyperlink r:id="rId60" ref="J32"/>
    <hyperlink r:id="rId61" location="addtc" ref="I33"/>
    <hyperlink r:id="rId62" ref="J33"/>
    <hyperlink r:id="rId63" ref="I34"/>
    <hyperlink r:id="rId64" ref="J34"/>
    <hyperlink r:id="rId65" location=".Vynxpfl97IV" ref="I35"/>
    <hyperlink r:id="rId66" ref="J35"/>
    <hyperlink r:id="rId67" ref="I36"/>
    <hyperlink r:id="rId68" ref="J36"/>
    <hyperlink r:id="rId69" ref="I37"/>
    <hyperlink r:id="rId70" ref="J37"/>
    <hyperlink r:id="rId71" ref="I38"/>
    <hyperlink r:id="rId72" ref="J38"/>
    <hyperlink r:id="rId73" ref="I39"/>
    <hyperlink r:id="rId74" ref="J39"/>
    <hyperlink r:id="rId75" ref="I40"/>
    <hyperlink r:id="rId76" ref="J40"/>
    <hyperlink r:id="rId77" location=".VtjqKvl97IW" ref="I41"/>
    <hyperlink r:id="rId78" ref="I42"/>
    <hyperlink r:id="rId79" ref="J42"/>
    <hyperlink r:id="rId80" ref="I43"/>
    <hyperlink r:id="rId81" ref="J43"/>
    <hyperlink r:id="rId82" ref="I44"/>
    <hyperlink r:id="rId83" ref="J44"/>
    <hyperlink r:id="rId84" ref="I45"/>
    <hyperlink r:id="rId85" ref="J45"/>
    <hyperlink r:id="rId86" ref="I46"/>
    <hyperlink r:id="rId87" ref="J46"/>
    <hyperlink r:id="rId88" ref="I47"/>
    <hyperlink r:id="rId89" ref="J47"/>
    <hyperlink r:id="rId90" ref="I48"/>
    <hyperlink r:id="rId91" ref="J48"/>
    <hyperlink r:id="rId92" location=".VukXF-J97IU" ref="I49"/>
    <hyperlink r:id="rId93" ref="J49"/>
    <hyperlink r:id="rId94" location=".VukVTOJ97IU" ref="I50"/>
    <hyperlink r:id="rId95" ref="J50"/>
    <hyperlink r:id="rId96" ref="I51"/>
    <hyperlink r:id="rId97" ref="I52"/>
    <hyperlink r:id="rId98" ref="J52"/>
    <hyperlink r:id="rId99" ref="I53"/>
    <hyperlink r:id="rId100" ref="J53"/>
    <hyperlink r:id="rId101" ref="I54"/>
    <hyperlink r:id="rId102" ref="J54"/>
    <hyperlink r:id="rId103" ref="I55"/>
    <hyperlink r:id="rId104" ref="J55"/>
    <hyperlink r:id="rId105" ref="I56"/>
    <hyperlink r:id="rId106" ref="J56"/>
    <hyperlink r:id="rId107" ref="I57"/>
    <hyperlink r:id="rId108" ref="J57"/>
    <hyperlink r:id="rId109" location=".VukUZeJ97IU" ref="I58"/>
    <hyperlink r:id="rId110" ref="J58"/>
    <hyperlink r:id="rId111" ref="I59"/>
    <hyperlink r:id="rId112" ref="J59"/>
    <hyperlink r:id="rId113" ref="I60"/>
    <hyperlink r:id="rId114" ref="J60"/>
    <hyperlink r:id="rId115" ref="I62"/>
    <hyperlink r:id="rId116" ref="I63"/>
    <hyperlink r:id="rId117" ref="J63"/>
    <hyperlink r:id="rId118" ref="I64"/>
    <hyperlink r:id="rId119" ref="J64"/>
    <hyperlink r:id="rId120" ref="I65"/>
    <hyperlink r:id="rId121" ref="J65"/>
    <hyperlink r:id="rId122" ref="I66"/>
    <hyperlink r:id="rId123" ref="J66"/>
    <hyperlink r:id="rId124" ref="I67"/>
    <hyperlink r:id="rId125" ref="J67"/>
    <hyperlink r:id="rId126" ref="I68"/>
    <hyperlink r:id="rId127" ref="J68"/>
    <hyperlink r:id="rId128" ref="I69"/>
    <hyperlink r:id="rId129" ref="J69"/>
    <hyperlink r:id="rId130" ref="I70"/>
    <hyperlink r:id="rId131" ref="J70"/>
    <hyperlink r:id="rId132" ref="I71"/>
    <hyperlink r:id="rId133" ref="J71"/>
    <hyperlink r:id="rId134" ref="I72"/>
    <hyperlink r:id="rId135" ref="J72"/>
    <hyperlink r:id="rId136" ref="I74"/>
    <hyperlink r:id="rId137" ref="J74"/>
    <hyperlink r:id="rId138" ref="I75"/>
    <hyperlink r:id="rId139" ref="I76"/>
    <hyperlink r:id="rId140" ref="I77"/>
    <hyperlink r:id="rId141" ref="I78"/>
    <hyperlink r:id="rId142" ref="J78"/>
    <hyperlink r:id="rId143" ref="I79"/>
    <hyperlink r:id="rId144" ref="J79"/>
    <hyperlink r:id="rId145" ref="J80"/>
    <hyperlink r:id="rId146" ref="I82"/>
    <hyperlink r:id="rId147" ref="J82"/>
    <hyperlink r:id="rId148" ref="I83"/>
    <hyperlink r:id="rId149" ref="I84"/>
    <hyperlink r:id="rId150" ref="J84"/>
    <hyperlink r:id="rId151" ref="I85"/>
    <hyperlink r:id="rId152" ref="J85"/>
    <hyperlink r:id="rId153" ref="I86"/>
    <hyperlink r:id="rId154" ref="J86"/>
    <hyperlink r:id="rId155" ref="I87"/>
    <hyperlink r:id="rId156" ref="J87"/>
    <hyperlink r:id="rId157" ref="I88"/>
    <hyperlink r:id="rId158" ref="J88"/>
    <hyperlink r:id="rId159" ref="I89"/>
    <hyperlink r:id="rId160" ref="J89"/>
    <hyperlink r:id="rId161" ref="I90"/>
    <hyperlink r:id="rId162" ref="J90"/>
    <hyperlink r:id="rId163" ref="I91"/>
    <hyperlink r:id="rId164" ref="J91"/>
    <hyperlink r:id="rId165" ref="I92"/>
    <hyperlink r:id="rId166" ref="J92"/>
    <hyperlink r:id="rId167" ref="I93"/>
    <hyperlink r:id="rId168" ref="J93"/>
    <hyperlink r:id="rId169" ref="I94"/>
    <hyperlink r:id="rId170" ref="J94"/>
    <hyperlink r:id="rId171" ref="I95"/>
    <hyperlink r:id="rId172" ref="J95"/>
    <hyperlink r:id="rId173" ref="I96"/>
    <hyperlink r:id="rId174" ref="J96"/>
    <hyperlink r:id="rId175" ref="I97"/>
    <hyperlink r:id="rId176" ref="J97"/>
    <hyperlink r:id="rId177" ref="I98"/>
    <hyperlink r:id="rId178" ref="J98"/>
    <hyperlink r:id="rId179" ref="I99"/>
    <hyperlink r:id="rId180" ref="J99"/>
    <hyperlink r:id="rId181" ref="I100"/>
    <hyperlink r:id="rId182" ref="J100"/>
    <hyperlink r:id="rId183" ref="I101"/>
    <hyperlink r:id="rId184" ref="J101"/>
    <hyperlink r:id="rId185" ref="I102"/>
    <hyperlink r:id="rId186" ref="J102"/>
    <hyperlink r:id="rId187" ref="I103"/>
    <hyperlink r:id="rId188" ref="J103"/>
    <hyperlink r:id="rId189" ref="I104"/>
    <hyperlink r:id="rId190" ref="J104"/>
    <hyperlink r:id="rId191" ref="I105"/>
    <hyperlink r:id="rId192" ref="J105"/>
    <hyperlink r:id="rId193" ref="I106"/>
    <hyperlink r:id="rId194" ref="J106"/>
    <hyperlink r:id="rId195" ref="I107"/>
    <hyperlink r:id="rId196" ref="J107"/>
    <hyperlink r:id="rId197" ref="I108"/>
    <hyperlink r:id="rId198" ref="J108"/>
    <hyperlink r:id="rId199" ref="I109"/>
    <hyperlink r:id="rId200" ref="J109"/>
    <hyperlink r:id="rId201" ref="I110"/>
    <hyperlink r:id="rId202" ref="J110"/>
    <hyperlink r:id="rId203" location=".VjghQWQrIyl" ref="I111"/>
    <hyperlink r:id="rId204" ref="J111"/>
    <hyperlink r:id="rId205" ref="I112"/>
    <hyperlink r:id="rId206" ref="J112"/>
    <hyperlink r:id="rId207" ref="I114"/>
    <hyperlink r:id="rId208" ref="J114"/>
    <hyperlink r:id="rId209" ref="I115"/>
    <hyperlink r:id="rId210" ref="J115"/>
    <hyperlink r:id="rId211" ref="I116"/>
    <hyperlink r:id="rId212" ref="J116"/>
    <hyperlink r:id="rId213" ref="I117"/>
    <hyperlink r:id="rId214" ref="J117"/>
    <hyperlink r:id="rId215" ref="I118"/>
    <hyperlink r:id="rId216" ref="J118"/>
    <hyperlink r:id="rId217" ref="I119"/>
    <hyperlink r:id="rId218" ref="J119"/>
    <hyperlink r:id="rId219" ref="I120"/>
    <hyperlink r:id="rId220" location=".VkRG7LcrLIU" ref="I121"/>
    <hyperlink r:id="rId221" ref="J121"/>
    <hyperlink r:id="rId222" ref="I122"/>
    <hyperlink r:id="rId223" ref="J122"/>
    <hyperlink r:id="rId224" ref="I123"/>
    <hyperlink r:id="rId225" ref="I124"/>
    <hyperlink r:id="rId226" ref="J124"/>
    <hyperlink r:id="rId227" ref="I125"/>
    <hyperlink r:id="rId228" ref="I126"/>
    <hyperlink r:id="rId229" ref="J126"/>
    <hyperlink r:id="rId230" ref="J127"/>
    <hyperlink r:id="rId231" ref="I128"/>
    <hyperlink r:id="rId232" ref="J128"/>
    <hyperlink r:id="rId233" ref="I129"/>
    <hyperlink r:id="rId234" ref="I130"/>
    <hyperlink r:id="rId235" ref="J130"/>
    <hyperlink r:id="rId236" ref="I131"/>
    <hyperlink r:id="rId237" ref="J131"/>
    <hyperlink r:id="rId238" ref="J132"/>
    <hyperlink r:id="rId239" ref="I133"/>
    <hyperlink r:id="rId240" ref="I134"/>
    <hyperlink r:id="rId241" ref="J134"/>
    <hyperlink r:id="rId242" ref="I135"/>
    <hyperlink r:id="rId243" ref="J135"/>
    <hyperlink r:id="rId244" ref="I136"/>
    <hyperlink r:id="rId245" ref="J136"/>
    <hyperlink r:id="rId246" ref="I137"/>
    <hyperlink r:id="rId247" ref="J137"/>
    <hyperlink r:id="rId248" ref="I138"/>
    <hyperlink r:id="rId249" ref="J138"/>
    <hyperlink r:id="rId250" ref="I139"/>
    <hyperlink r:id="rId251" ref="J139"/>
    <hyperlink r:id="rId252" ref="I140"/>
    <hyperlink r:id="rId253" ref="J140"/>
    <hyperlink r:id="rId254" ref="I141"/>
    <hyperlink r:id="rId255" ref="J141"/>
    <hyperlink r:id="rId256" ref="I142"/>
    <hyperlink r:id="rId257" ref="J142"/>
    <hyperlink r:id="rId258" ref="J143"/>
    <hyperlink r:id="rId259" ref="I144"/>
    <hyperlink r:id="rId260" ref="J144"/>
    <hyperlink r:id="rId261" ref="I148"/>
    <hyperlink r:id="rId262" ref="J148"/>
    <hyperlink r:id="rId263" ref="I149"/>
    <hyperlink r:id="rId264" ref="J149"/>
    <hyperlink r:id="rId265" ref="I150"/>
    <hyperlink r:id="rId266" ref="J150"/>
    <hyperlink r:id="rId267" ref="I151"/>
    <hyperlink r:id="rId268" ref="J151"/>
    <hyperlink r:id="rId269" ref="I152"/>
    <hyperlink r:id="rId270" ref="J152"/>
    <hyperlink r:id="rId271" ref="I153"/>
    <hyperlink r:id="rId272" ref="J153"/>
    <hyperlink r:id="rId273" ref="I154"/>
    <hyperlink r:id="rId274" ref="J154"/>
    <hyperlink r:id="rId275" ref="I155"/>
    <hyperlink r:id="rId276" ref="J155"/>
    <hyperlink r:id="rId277" ref="I156"/>
    <hyperlink r:id="rId278" ref="J156"/>
    <hyperlink r:id="rId279" ref="I157"/>
    <hyperlink r:id="rId280" ref="J157"/>
    <hyperlink r:id="rId281" location=".VkrMOXYrLIU" ref="I158"/>
    <hyperlink r:id="rId282" ref="J158"/>
    <hyperlink r:id="rId283" ref="I159"/>
    <hyperlink r:id="rId284" ref="J159"/>
    <hyperlink r:id="rId285" ref="I160"/>
    <hyperlink r:id="rId286" ref="J160"/>
    <hyperlink r:id="rId287" ref="I161"/>
    <hyperlink r:id="rId288" ref="J161"/>
    <hyperlink r:id="rId289" ref="I162"/>
    <hyperlink r:id="rId290" ref="J162"/>
    <hyperlink r:id="rId291" location=".Vk3cxHYrLIU" ref="I163"/>
    <hyperlink r:id="rId292" ref="J163"/>
    <hyperlink r:id="rId293" ref="I164"/>
    <hyperlink r:id="rId294" ref="I165"/>
    <hyperlink r:id="rId295" ref="J165"/>
    <hyperlink r:id="rId296" ref="J166"/>
    <hyperlink r:id="rId297" ref="I167"/>
    <hyperlink r:id="rId298" ref="J167"/>
    <hyperlink r:id="rId299" ref="I168"/>
    <hyperlink r:id="rId300" ref="J168"/>
    <hyperlink r:id="rId301" ref="I169"/>
    <hyperlink r:id="rId302" ref="J169"/>
    <hyperlink r:id="rId303" ref="I170"/>
    <hyperlink r:id="rId304" ref="J170"/>
    <hyperlink r:id="rId305" ref="I171"/>
    <hyperlink r:id="rId306" ref="J171"/>
    <hyperlink r:id="rId307" ref="I172"/>
    <hyperlink r:id="rId308" ref="J172"/>
    <hyperlink r:id="rId309" ref="I173"/>
    <hyperlink r:id="rId310" ref="J173"/>
    <hyperlink r:id="rId311" ref="I174"/>
    <hyperlink r:id="rId312" ref="J174"/>
    <hyperlink r:id="rId313" ref="I175"/>
    <hyperlink r:id="rId314" ref="I176"/>
    <hyperlink r:id="rId315" ref="J176"/>
    <hyperlink r:id="rId316" ref="I177"/>
    <hyperlink r:id="rId317" ref="J177"/>
    <hyperlink r:id="rId318" ref="I178"/>
    <hyperlink r:id="rId319" ref="J178"/>
    <hyperlink r:id="rId320" location=".V4dR_jl941h" ref="I179"/>
    <hyperlink r:id="rId321" ref="J179"/>
    <hyperlink r:id="rId322" ref="I180"/>
    <hyperlink r:id="rId323" ref="J180"/>
    <hyperlink r:id="rId324" ref="I181"/>
    <hyperlink r:id="rId325" ref="J181"/>
    <hyperlink r:id="rId326" ref="I182"/>
    <hyperlink r:id="rId327" ref="J182"/>
    <hyperlink r:id="rId328" ref="I183"/>
    <hyperlink r:id="rId329" ref="J183"/>
    <hyperlink r:id="rId330" ref="I184"/>
    <hyperlink r:id="rId331" ref="J184"/>
    <hyperlink r:id="rId332" ref="I185"/>
    <hyperlink r:id="rId333" ref="J185"/>
    <hyperlink r:id="rId334" ref="I186"/>
    <hyperlink r:id="rId335" ref="J186"/>
    <hyperlink r:id="rId336" ref="I188"/>
    <hyperlink r:id="rId337" ref="J188"/>
    <hyperlink r:id="rId338" ref="I189"/>
    <hyperlink r:id="rId339" ref="J189"/>
    <hyperlink r:id="rId340" ref="I190"/>
    <hyperlink r:id="rId341" ref="J190"/>
    <hyperlink r:id="rId342" ref="I191"/>
    <hyperlink r:id="rId343" ref="J191"/>
    <hyperlink r:id="rId344" ref="I192"/>
    <hyperlink r:id="rId345" ref="J192"/>
    <hyperlink r:id="rId346" ref="I193"/>
    <hyperlink r:id="rId347" ref="J193"/>
    <hyperlink r:id="rId348" ref="J194"/>
    <hyperlink r:id="rId349" ref="I195"/>
    <hyperlink r:id="rId350" ref="J195"/>
    <hyperlink r:id="rId351" ref="I196"/>
    <hyperlink r:id="rId352" ref="J196"/>
    <hyperlink r:id="rId353" ref="I197"/>
    <hyperlink r:id="rId354" ref="J197"/>
    <hyperlink r:id="rId355" ref="I198"/>
    <hyperlink r:id="rId356" ref="J198"/>
    <hyperlink r:id="rId357" ref="I199"/>
    <hyperlink r:id="rId358" ref="J199"/>
    <hyperlink r:id="rId359" ref="I200"/>
    <hyperlink r:id="rId360" ref="J200"/>
    <hyperlink r:id="rId361" ref="I201"/>
    <hyperlink r:id="rId362" ref="I202"/>
    <hyperlink r:id="rId363" ref="J202"/>
    <hyperlink r:id="rId364" ref="I203"/>
    <hyperlink r:id="rId365" ref="J203"/>
    <hyperlink r:id="rId366" ref="I205"/>
    <hyperlink r:id="rId367" ref="J205"/>
    <hyperlink r:id="rId368" ref="I206"/>
    <hyperlink r:id="rId369" ref="J206"/>
    <hyperlink r:id="rId370" ref="I207"/>
    <hyperlink r:id="rId371" ref="J207"/>
    <hyperlink r:id="rId372" ref="I208"/>
    <hyperlink r:id="rId373" ref="J208"/>
    <hyperlink r:id="rId374" ref="I209"/>
    <hyperlink r:id="rId375" ref="J209"/>
    <hyperlink r:id="rId376" ref="I210"/>
    <hyperlink r:id="rId377" ref="J210"/>
    <hyperlink r:id="rId378" ref="I211"/>
    <hyperlink r:id="rId379" ref="J211"/>
    <hyperlink r:id="rId380" ref="I212"/>
    <hyperlink r:id="rId381" ref="J212"/>
    <hyperlink r:id="rId382" ref="I213"/>
    <hyperlink r:id="rId383" location="t=407" ref="J213"/>
    <hyperlink r:id="rId384" ref="I214"/>
    <hyperlink r:id="rId385" ref="J214"/>
    <hyperlink r:id="rId386" ref="I215"/>
    <hyperlink r:id="rId387" ref="J215"/>
    <hyperlink r:id="rId388" ref="I216"/>
    <hyperlink r:id="rId389" ref="J216"/>
    <hyperlink r:id="rId390" ref="I217"/>
    <hyperlink r:id="rId391" ref="J217"/>
    <hyperlink r:id="rId392" location=".VuolD-J97IV" ref="I218"/>
    <hyperlink r:id="rId393" ref="J218"/>
    <hyperlink r:id="rId394" ref="I219"/>
    <hyperlink r:id="rId395" ref="J219"/>
    <hyperlink r:id="rId396" ref="I220"/>
    <hyperlink r:id="rId397" ref="J220"/>
    <hyperlink r:id="rId398" ref="I221"/>
    <hyperlink r:id="rId399" ref="J221"/>
    <hyperlink r:id="rId400" ref="I222"/>
    <hyperlink r:id="rId401" ref="J222"/>
    <hyperlink r:id="rId402" ref="I223"/>
    <hyperlink r:id="rId403" ref="J223"/>
    <hyperlink r:id="rId404" ref="I224"/>
    <hyperlink r:id="rId405" ref="J224"/>
    <hyperlink r:id="rId406" ref="I225"/>
    <hyperlink r:id="rId407" ref="I226"/>
    <hyperlink r:id="rId408" ref="J226"/>
    <hyperlink r:id="rId409" ref="I227"/>
    <hyperlink r:id="rId410" ref="J227"/>
    <hyperlink r:id="rId411" ref="I228"/>
    <hyperlink r:id="rId412" location="setting-up-your-raspberry-pi" ref="J228"/>
    <hyperlink r:id="rId413" ref="I230"/>
    <hyperlink r:id="rId414" ref="J230"/>
    <hyperlink r:id="rId415" location=".Vqg3Efl97IW" ref="I231"/>
    <hyperlink r:id="rId416" ref="J231"/>
    <hyperlink r:id="rId417" ref="J232"/>
    <hyperlink r:id="rId418" ref="J234"/>
    <hyperlink r:id="rId419" ref="J235"/>
    <hyperlink r:id="rId420" ref="I236"/>
    <hyperlink r:id="rId421" ref="J236"/>
    <hyperlink r:id="rId422" ref="I237"/>
    <hyperlink r:id="rId423" ref="J237"/>
    <hyperlink r:id="rId424" ref="I238"/>
    <hyperlink r:id="rId425" ref="I239"/>
    <hyperlink r:id="rId426" ref="I240"/>
    <hyperlink r:id="rId427" ref="J240"/>
    <hyperlink r:id="rId428" ref="I241"/>
    <hyperlink r:id="rId429" ref="I242"/>
    <hyperlink r:id="rId430" location="nav-description" ref="J245"/>
    <hyperlink r:id="rId431" ref="J246"/>
    <hyperlink r:id="rId432" ref="I248"/>
    <hyperlink r:id="rId433" ref="J249"/>
    <hyperlink r:id="rId434" ref="I252"/>
    <hyperlink r:id="rId435" ref="I253"/>
  </hyperlinks>
  <drawing r:id="rId436"/>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2" max="2" width="18.44"/>
    <col customWidth="1" min="3" max="3" width="46.33"/>
    <col customWidth="1" min="8" max="8" width="66.78"/>
    <col customWidth="1" min="9" max="9" width="21.0"/>
    <col customWidth="1" min="10" max="10" width="18.56"/>
    <col customWidth="1" min="11" max="11" width="35.0"/>
  </cols>
  <sheetData>
    <row r="1">
      <c r="A1" s="1" t="s">
        <v>0</v>
      </c>
      <c r="B1" s="2" t="s">
        <v>1</v>
      </c>
      <c r="C1" s="3" t="s">
        <v>2</v>
      </c>
      <c r="D1" s="2" t="s">
        <v>3</v>
      </c>
      <c r="E1" s="2" t="s">
        <v>4</v>
      </c>
      <c r="F1" s="2" t="s">
        <v>5</v>
      </c>
      <c r="G1" s="2" t="s">
        <v>6</v>
      </c>
      <c r="H1" s="2" t="s">
        <v>7</v>
      </c>
      <c r="I1" s="2" t="s">
        <v>8</v>
      </c>
      <c r="J1" s="2" t="s">
        <v>9</v>
      </c>
      <c r="K1" s="2" t="s">
        <v>10</v>
      </c>
      <c r="L1" s="82"/>
      <c r="M1" s="46"/>
      <c r="N1" s="46"/>
      <c r="O1" s="46"/>
      <c r="P1" s="46"/>
      <c r="Q1" s="46"/>
      <c r="R1" s="46"/>
      <c r="S1" s="46"/>
      <c r="T1" s="46"/>
      <c r="U1" s="46"/>
      <c r="V1" s="46"/>
      <c r="W1" s="46"/>
      <c r="X1" s="46"/>
      <c r="Y1" s="46"/>
      <c r="Z1" s="46"/>
      <c r="AA1" s="46"/>
      <c r="AB1" s="46"/>
      <c r="AC1" s="46"/>
    </row>
    <row r="2">
      <c r="A2" s="9">
        <f t="shared" ref="A2:A20" si="1">row()-1</f>
        <v>1</v>
      </c>
      <c r="B2" s="18" t="s">
        <v>1773</v>
      </c>
      <c r="C2" s="11"/>
      <c r="D2" s="10" t="s">
        <v>1774</v>
      </c>
      <c r="E2" s="10" t="s">
        <v>1775</v>
      </c>
      <c r="F2" s="10" t="s">
        <v>1776</v>
      </c>
      <c r="G2" s="10" t="s">
        <v>1777</v>
      </c>
      <c r="H2" s="10" t="s">
        <v>1778</v>
      </c>
      <c r="I2" s="47" t="s">
        <v>1779</v>
      </c>
      <c r="J2" s="47" t="s">
        <v>1780</v>
      </c>
      <c r="K2" s="13" t="s">
        <v>1781</v>
      </c>
      <c r="L2" s="20"/>
    </row>
    <row r="3">
      <c r="A3" s="9">
        <f t="shared" si="1"/>
        <v>2</v>
      </c>
      <c r="B3" s="18" t="s">
        <v>1782</v>
      </c>
      <c r="C3" s="11"/>
      <c r="D3" s="10" t="s">
        <v>1774</v>
      </c>
      <c r="E3" s="10" t="s">
        <v>1783</v>
      </c>
      <c r="F3" s="10" t="s">
        <v>1784</v>
      </c>
      <c r="G3" s="10">
        <v>1090615.0</v>
      </c>
      <c r="H3" s="10" t="s">
        <v>1785</v>
      </c>
      <c r="I3" s="47" t="s">
        <v>1786</v>
      </c>
      <c r="J3" s="47" t="s">
        <v>1787</v>
      </c>
      <c r="K3" s="13" t="s">
        <v>1788</v>
      </c>
      <c r="L3" s="20"/>
    </row>
    <row r="4" ht="357.0" customHeight="1">
      <c r="A4" s="9">
        <f t="shared" si="1"/>
        <v>3</v>
      </c>
      <c r="B4" s="18" t="s">
        <v>1789</v>
      </c>
      <c r="C4" s="11"/>
      <c r="D4" s="10" t="s">
        <v>1774</v>
      </c>
      <c r="E4" s="10" t="s">
        <v>1790</v>
      </c>
      <c r="F4" s="10" t="s">
        <v>1791</v>
      </c>
      <c r="G4" s="10" t="s">
        <v>1792</v>
      </c>
      <c r="H4" s="10" t="s">
        <v>1793</v>
      </c>
      <c r="I4" s="47" t="s">
        <v>1794</v>
      </c>
      <c r="J4" s="47" t="s">
        <v>1795</v>
      </c>
      <c r="K4" s="13" t="s">
        <v>1796</v>
      </c>
      <c r="L4" s="20"/>
    </row>
    <row r="5" ht="357.0" customHeight="1">
      <c r="A5" s="9">
        <f t="shared" si="1"/>
        <v>4</v>
      </c>
      <c r="B5" s="18" t="s">
        <v>1797</v>
      </c>
      <c r="C5" s="11"/>
      <c r="D5" s="10" t="s">
        <v>1774</v>
      </c>
      <c r="E5" s="10" t="s">
        <v>1171</v>
      </c>
      <c r="F5" s="10" t="s">
        <v>1798</v>
      </c>
      <c r="G5" s="10"/>
      <c r="H5" s="10" t="s">
        <v>1799</v>
      </c>
      <c r="I5" s="47" t="s">
        <v>1800</v>
      </c>
      <c r="J5" s="47" t="s">
        <v>1801</v>
      </c>
      <c r="K5" s="13" t="s">
        <v>1802</v>
      </c>
      <c r="L5" s="20"/>
    </row>
    <row r="6" ht="357.0" customHeight="1">
      <c r="A6" s="9">
        <f t="shared" si="1"/>
        <v>5</v>
      </c>
      <c r="B6" s="18" t="s">
        <v>1803</v>
      </c>
      <c r="C6" s="11"/>
      <c r="D6" s="10" t="s">
        <v>1774</v>
      </c>
      <c r="E6" s="10" t="s">
        <v>1171</v>
      </c>
      <c r="F6" s="10" t="s">
        <v>1804</v>
      </c>
      <c r="G6" s="10"/>
      <c r="H6" s="10" t="s">
        <v>1805</v>
      </c>
      <c r="I6" s="47" t="s">
        <v>1806</v>
      </c>
      <c r="J6" s="47" t="s">
        <v>1807</v>
      </c>
      <c r="K6" s="13" t="s">
        <v>1802</v>
      </c>
      <c r="L6" s="20"/>
    </row>
    <row r="7" ht="357.0" customHeight="1">
      <c r="A7" s="9">
        <f t="shared" si="1"/>
        <v>6</v>
      </c>
      <c r="B7" s="18" t="s">
        <v>1808</v>
      </c>
      <c r="C7" s="11"/>
      <c r="D7" s="10" t="s">
        <v>1774</v>
      </c>
      <c r="E7" s="10" t="s">
        <v>1171</v>
      </c>
      <c r="F7" s="10" t="s">
        <v>1809</v>
      </c>
      <c r="G7" s="10"/>
      <c r="H7" s="10" t="s">
        <v>1810</v>
      </c>
      <c r="I7" s="47" t="s">
        <v>1811</v>
      </c>
      <c r="J7" s="47" t="s">
        <v>1812</v>
      </c>
      <c r="K7" s="13" t="s">
        <v>1802</v>
      </c>
      <c r="L7" s="20"/>
    </row>
    <row r="8" ht="357.0" customHeight="1">
      <c r="A8" s="9">
        <f t="shared" si="1"/>
        <v>7</v>
      </c>
      <c r="B8" s="18" t="s">
        <v>1813</v>
      </c>
      <c r="C8" s="11"/>
      <c r="D8" s="10" t="s">
        <v>1774</v>
      </c>
      <c r="E8" s="10" t="s">
        <v>1814</v>
      </c>
      <c r="F8" s="10"/>
      <c r="G8" s="10"/>
      <c r="H8" s="10" t="s">
        <v>1815</v>
      </c>
      <c r="I8" s="47" t="s">
        <v>1816</v>
      </c>
      <c r="J8" s="47" t="s">
        <v>1817</v>
      </c>
      <c r="K8" s="13" t="s">
        <v>1818</v>
      </c>
      <c r="L8" s="20"/>
    </row>
    <row r="9">
      <c r="A9" s="9">
        <f t="shared" si="1"/>
        <v>8</v>
      </c>
      <c r="B9" s="18" t="s">
        <v>1819</v>
      </c>
      <c r="C9" s="11"/>
      <c r="D9" s="10" t="s">
        <v>1774</v>
      </c>
      <c r="E9" s="10" t="s">
        <v>1820</v>
      </c>
      <c r="F9" s="10" t="s">
        <v>1821</v>
      </c>
      <c r="G9" s="10"/>
      <c r="H9" s="10" t="s">
        <v>1822</v>
      </c>
      <c r="I9" s="47" t="s">
        <v>1823</v>
      </c>
      <c r="J9" s="47" t="s">
        <v>1824</v>
      </c>
      <c r="K9" s="13"/>
      <c r="L9" s="20"/>
    </row>
    <row r="10" ht="357.0" customHeight="1">
      <c r="A10" s="9">
        <f t="shared" si="1"/>
        <v>9</v>
      </c>
      <c r="B10" s="18" t="s">
        <v>1825</v>
      </c>
      <c r="C10" s="11"/>
      <c r="D10" s="10" t="s">
        <v>1774</v>
      </c>
      <c r="E10" s="10" t="s">
        <v>1826</v>
      </c>
      <c r="F10" s="10" t="s">
        <v>1827</v>
      </c>
      <c r="G10" s="10">
        <v>910725.0</v>
      </c>
      <c r="H10" s="10" t="s">
        <v>1828</v>
      </c>
      <c r="I10" s="47" t="s">
        <v>1829</v>
      </c>
      <c r="J10" s="47" t="s">
        <v>1830</v>
      </c>
      <c r="K10" s="13" t="s">
        <v>1831</v>
      </c>
      <c r="L10" s="20"/>
    </row>
    <row r="11" ht="357.0" customHeight="1">
      <c r="A11" s="9">
        <f t="shared" si="1"/>
        <v>10</v>
      </c>
      <c r="B11" s="18" t="s">
        <v>1832</v>
      </c>
      <c r="C11" s="11"/>
      <c r="D11" s="10" t="s">
        <v>1774</v>
      </c>
      <c r="E11" s="10" t="s">
        <v>204</v>
      </c>
      <c r="F11" s="10" t="s">
        <v>1833</v>
      </c>
      <c r="G11" s="10"/>
      <c r="H11" s="10" t="s">
        <v>1834</v>
      </c>
      <c r="I11" s="47" t="s">
        <v>1835</v>
      </c>
      <c r="J11" s="47" t="s">
        <v>1836</v>
      </c>
      <c r="K11" s="13" t="s">
        <v>1837</v>
      </c>
      <c r="L11" s="20"/>
    </row>
    <row r="12" ht="357.0" customHeight="1">
      <c r="A12" s="9">
        <f t="shared" si="1"/>
        <v>11</v>
      </c>
      <c r="B12" s="18" t="s">
        <v>1838</v>
      </c>
      <c r="C12" s="11"/>
      <c r="D12" s="10" t="s">
        <v>1774</v>
      </c>
      <c r="E12" s="10" t="s">
        <v>1839</v>
      </c>
      <c r="F12" s="10"/>
      <c r="G12" s="10"/>
      <c r="H12" s="10" t="s">
        <v>1840</v>
      </c>
      <c r="I12" s="47" t="s">
        <v>1841</v>
      </c>
      <c r="J12" s="47" t="s">
        <v>1842</v>
      </c>
      <c r="K12" s="13" t="s">
        <v>1843</v>
      </c>
      <c r="L12" s="20"/>
    </row>
    <row r="13" ht="357.0" customHeight="1">
      <c r="A13" s="9">
        <f t="shared" si="1"/>
        <v>12</v>
      </c>
      <c r="B13" s="18" t="s">
        <v>1844</v>
      </c>
      <c r="C13" s="11"/>
      <c r="D13" s="10" t="s">
        <v>1774</v>
      </c>
      <c r="E13" s="10" t="s">
        <v>1839</v>
      </c>
      <c r="F13" s="10"/>
      <c r="G13" s="10"/>
      <c r="H13" s="10" t="s">
        <v>1845</v>
      </c>
      <c r="I13" s="47" t="s">
        <v>1846</v>
      </c>
      <c r="J13" s="47" t="s">
        <v>1847</v>
      </c>
      <c r="K13" s="13" t="s">
        <v>1848</v>
      </c>
      <c r="L13" s="20"/>
    </row>
    <row r="14" ht="357.0" customHeight="1">
      <c r="A14" s="9">
        <f t="shared" si="1"/>
        <v>13</v>
      </c>
      <c r="B14" s="18" t="s">
        <v>1849</v>
      </c>
      <c r="C14" s="11" t="str">
        <f>IMAGE("https://attachments.cheqroomcdn.com/app/groups/nyushima/0d1345aa-47e5-11ee-acd0-0a58a9feac02.jpg")</f>
        <v/>
      </c>
      <c r="D14" s="10" t="s">
        <v>1774</v>
      </c>
      <c r="E14" s="10" t="s">
        <v>1850</v>
      </c>
      <c r="F14" s="10" t="s">
        <v>1851</v>
      </c>
      <c r="G14" s="10"/>
      <c r="H14" s="10" t="s">
        <v>1852</v>
      </c>
      <c r="I14" s="47" t="s">
        <v>1853</v>
      </c>
      <c r="J14" s="47" t="s">
        <v>1854</v>
      </c>
      <c r="K14" s="13" t="s">
        <v>1855</v>
      </c>
      <c r="L14" s="20"/>
    </row>
    <row r="15" ht="357.0" customHeight="1">
      <c r="A15" s="9">
        <f t="shared" si="1"/>
        <v>14</v>
      </c>
      <c r="B15" s="18" t="s">
        <v>1856</v>
      </c>
      <c r="C15" s="11" t="str">
        <f>IMAGE("https://attachments.cheqroomcdn.com/app/groups/nyushima/b0f33920-487e-11ee-9f2f-0a58a9feac02.jpg")</f>
        <v/>
      </c>
      <c r="D15" s="10" t="s">
        <v>1774</v>
      </c>
      <c r="E15" s="10" t="s">
        <v>1857</v>
      </c>
      <c r="F15" s="10" t="s">
        <v>1858</v>
      </c>
      <c r="G15" s="10"/>
      <c r="H15" s="10" t="s">
        <v>1859</v>
      </c>
      <c r="I15" s="47" t="s">
        <v>1860</v>
      </c>
      <c r="J15" s="47" t="s">
        <v>1861</v>
      </c>
      <c r="K15" s="13" t="s">
        <v>1862</v>
      </c>
      <c r="L15" s="20"/>
    </row>
    <row r="16" ht="357.0" customHeight="1">
      <c r="A16" s="9">
        <f t="shared" si="1"/>
        <v>15</v>
      </c>
      <c r="B16" s="18" t="s">
        <v>1863</v>
      </c>
      <c r="C16" s="11" t="str">
        <f>IMAGE("https://attachments.cheqroomcdn.com/app/groups/nyushima/abffb1de-4615-11ee-b73a-0a58a9feac02.jpg")</f>
        <v/>
      </c>
      <c r="D16" s="10" t="s">
        <v>1774</v>
      </c>
      <c r="E16" s="10" t="s">
        <v>204</v>
      </c>
      <c r="F16" s="10" t="s">
        <v>1864</v>
      </c>
      <c r="G16" s="10"/>
      <c r="H16" s="10" t="s">
        <v>1865</v>
      </c>
      <c r="I16" s="47" t="s">
        <v>1866</v>
      </c>
      <c r="J16" s="47" t="s">
        <v>1867</v>
      </c>
      <c r="K16" s="13" t="s">
        <v>1868</v>
      </c>
      <c r="L16" s="20"/>
    </row>
    <row r="17" ht="357.0" customHeight="1">
      <c r="A17" s="9">
        <f t="shared" si="1"/>
        <v>16</v>
      </c>
      <c r="B17" s="18" t="s">
        <v>1869</v>
      </c>
      <c r="C17" s="11"/>
      <c r="D17" s="10" t="s">
        <v>1870</v>
      </c>
      <c r="E17" s="10" t="s">
        <v>1871</v>
      </c>
      <c r="F17" s="10" t="s">
        <v>1872</v>
      </c>
      <c r="G17" s="10" t="s">
        <v>1872</v>
      </c>
      <c r="H17" s="10" t="s">
        <v>1873</v>
      </c>
      <c r="I17" s="47" t="s">
        <v>1874</v>
      </c>
      <c r="J17" s="47" t="s">
        <v>1875</v>
      </c>
      <c r="K17" s="13" t="s">
        <v>1876</v>
      </c>
      <c r="L17" s="20"/>
    </row>
    <row r="18" ht="357.0" customHeight="1">
      <c r="A18" s="9">
        <f t="shared" si="1"/>
        <v>17</v>
      </c>
      <c r="B18" s="18" t="s">
        <v>1877</v>
      </c>
      <c r="C18" s="11"/>
      <c r="D18" s="10" t="s">
        <v>1878</v>
      </c>
      <c r="E18" s="10"/>
      <c r="F18" s="10"/>
      <c r="G18" s="10"/>
      <c r="H18" s="10" t="s">
        <v>1879</v>
      </c>
      <c r="I18" s="47" t="s">
        <v>1880</v>
      </c>
      <c r="J18" s="48"/>
      <c r="K18" s="13" t="s">
        <v>1881</v>
      </c>
      <c r="L18" s="20"/>
    </row>
    <row r="19" ht="357.0" customHeight="1">
      <c r="A19" s="9">
        <f t="shared" si="1"/>
        <v>18</v>
      </c>
      <c r="B19" s="18" t="s">
        <v>1882</v>
      </c>
      <c r="C19" s="11"/>
      <c r="D19" s="10" t="s">
        <v>1878</v>
      </c>
      <c r="E19" s="10" t="s">
        <v>1883</v>
      </c>
      <c r="F19" s="10" t="s">
        <v>1884</v>
      </c>
      <c r="G19" s="10" t="s">
        <v>1884</v>
      </c>
      <c r="H19" s="10" t="s">
        <v>1885</v>
      </c>
      <c r="I19" s="47" t="s">
        <v>1886</v>
      </c>
      <c r="J19" s="47" t="s">
        <v>1887</v>
      </c>
      <c r="K19" s="13" t="s">
        <v>1888</v>
      </c>
      <c r="L19" s="20"/>
    </row>
    <row r="20" ht="357.0" customHeight="1">
      <c r="A20" s="9">
        <f t="shared" si="1"/>
        <v>19</v>
      </c>
      <c r="B20" s="18" t="s">
        <v>1889</v>
      </c>
      <c r="C20" s="11"/>
      <c r="D20" s="10" t="s">
        <v>1878</v>
      </c>
      <c r="E20" s="10"/>
      <c r="F20" s="10"/>
      <c r="G20" s="10"/>
      <c r="H20" s="10" t="s">
        <v>1890</v>
      </c>
      <c r="I20" s="47" t="s">
        <v>1891</v>
      </c>
      <c r="J20" s="48"/>
      <c r="K20" s="13" t="s">
        <v>1892</v>
      </c>
      <c r="L20" s="20"/>
    </row>
    <row r="21" ht="357.0" customHeight="1">
      <c r="A21" s="9">
        <f t="shared" ref="A21:A58" si="2">ROW()-1</f>
        <v>20</v>
      </c>
      <c r="B21" s="11" t="s">
        <v>1893</v>
      </c>
      <c r="C21" s="11"/>
      <c r="D21" s="10" t="s">
        <v>1894</v>
      </c>
      <c r="E21" s="10" t="s">
        <v>1895</v>
      </c>
      <c r="F21" s="21">
        <v>9601.0</v>
      </c>
      <c r="G21" s="10"/>
      <c r="H21" s="10"/>
      <c r="I21" s="47" t="s">
        <v>1896</v>
      </c>
      <c r="J21" s="47" t="s">
        <v>1897</v>
      </c>
      <c r="K21" s="13"/>
      <c r="L21" s="20"/>
    </row>
    <row r="22" ht="357.0" customHeight="1">
      <c r="A22" s="9">
        <f t="shared" si="2"/>
        <v>21</v>
      </c>
      <c r="B22" s="11" t="s">
        <v>1898</v>
      </c>
      <c r="C22" s="11"/>
      <c r="D22" s="10" t="s">
        <v>1894</v>
      </c>
      <c r="E22" s="10" t="s">
        <v>1899</v>
      </c>
      <c r="F22" s="21"/>
      <c r="G22" s="10" t="s">
        <v>1900</v>
      </c>
      <c r="H22" s="10" t="s">
        <v>1901</v>
      </c>
      <c r="I22" s="47" t="s">
        <v>1902</v>
      </c>
      <c r="J22" s="48"/>
      <c r="K22" s="13" t="s">
        <v>1903</v>
      </c>
      <c r="L22" s="20"/>
    </row>
    <row r="23" ht="357.0" customHeight="1">
      <c r="A23" s="9">
        <f t="shared" si="2"/>
        <v>22</v>
      </c>
      <c r="B23" s="18" t="s">
        <v>1904</v>
      </c>
      <c r="C23" s="22"/>
      <c r="D23" s="23" t="s">
        <v>1894</v>
      </c>
      <c r="E23" s="23" t="s">
        <v>1905</v>
      </c>
      <c r="F23" s="23" t="s">
        <v>1906</v>
      </c>
      <c r="G23" s="18"/>
      <c r="H23" s="10" t="s">
        <v>1907</v>
      </c>
      <c r="I23" s="47" t="s">
        <v>1908</v>
      </c>
      <c r="J23" s="47" t="s">
        <v>1909</v>
      </c>
      <c r="K23" s="13"/>
      <c r="L23" s="20"/>
    </row>
    <row r="24" ht="357.0" customHeight="1">
      <c r="A24" s="9">
        <f t="shared" si="2"/>
        <v>23</v>
      </c>
      <c r="B24" s="18" t="s">
        <v>1910</v>
      </c>
      <c r="C24" s="83"/>
      <c r="D24" s="18" t="s">
        <v>1894</v>
      </c>
      <c r="E24" s="18" t="s">
        <v>1911</v>
      </c>
      <c r="F24" s="18" t="s">
        <v>1912</v>
      </c>
      <c r="G24" s="84" t="s">
        <v>1913</v>
      </c>
      <c r="H24" s="10" t="s">
        <v>1914</v>
      </c>
      <c r="I24" s="48" t="s">
        <v>1915</v>
      </c>
      <c r="J24" s="47" t="s">
        <v>1916</v>
      </c>
      <c r="K24" s="13"/>
      <c r="L24" s="20"/>
    </row>
    <row r="25" ht="357.0" customHeight="1">
      <c r="A25" s="9">
        <f t="shared" si="2"/>
        <v>24</v>
      </c>
      <c r="B25" s="18" t="s">
        <v>1917</v>
      </c>
      <c r="C25" s="11"/>
      <c r="D25" s="10" t="s">
        <v>1894</v>
      </c>
      <c r="E25" s="10" t="s">
        <v>1911</v>
      </c>
      <c r="F25" s="10" t="s">
        <v>1918</v>
      </c>
      <c r="G25" s="10" t="s">
        <v>1919</v>
      </c>
      <c r="H25" s="10" t="s">
        <v>1920</v>
      </c>
      <c r="I25" s="48" t="s">
        <v>1921</v>
      </c>
      <c r="J25" s="47" t="s">
        <v>1922</v>
      </c>
      <c r="K25" s="13"/>
      <c r="L25" s="20"/>
    </row>
    <row r="26" ht="357.0" customHeight="1">
      <c r="A26" s="9">
        <f t="shared" si="2"/>
        <v>25</v>
      </c>
      <c r="B26" s="10" t="s">
        <v>1923</v>
      </c>
      <c r="C26" s="11"/>
      <c r="D26" s="10" t="s">
        <v>1894</v>
      </c>
      <c r="E26" s="10" t="s">
        <v>1924</v>
      </c>
      <c r="F26" s="10" t="s">
        <v>1925</v>
      </c>
      <c r="G26" s="21"/>
      <c r="H26" s="10" t="s">
        <v>1926</v>
      </c>
      <c r="I26" s="47" t="s">
        <v>1927</v>
      </c>
      <c r="J26" s="48"/>
      <c r="K26" s="13"/>
      <c r="L26" s="20"/>
    </row>
    <row r="27" ht="357.0" customHeight="1">
      <c r="A27" s="9">
        <f t="shared" si="2"/>
        <v>26</v>
      </c>
      <c r="B27" s="18" t="s">
        <v>1928</v>
      </c>
      <c r="C27" s="11"/>
      <c r="D27" s="10" t="s">
        <v>1894</v>
      </c>
      <c r="E27" s="10" t="s">
        <v>1924</v>
      </c>
      <c r="F27" s="10" t="s">
        <v>1918</v>
      </c>
      <c r="G27" s="21"/>
      <c r="H27" s="10"/>
      <c r="I27" s="47" t="s">
        <v>1927</v>
      </c>
      <c r="J27" s="48"/>
      <c r="K27" s="13"/>
      <c r="L27" s="20"/>
    </row>
    <row r="28" ht="357.0" customHeight="1">
      <c r="A28" s="9">
        <f t="shared" si="2"/>
        <v>27</v>
      </c>
      <c r="B28" s="10" t="s">
        <v>1929</v>
      </c>
      <c r="C28" s="22"/>
      <c r="D28" s="23" t="s">
        <v>1894</v>
      </c>
      <c r="E28" s="18"/>
      <c r="F28" s="18"/>
      <c r="G28" s="18"/>
      <c r="H28" s="49" t="s">
        <v>1930</v>
      </c>
      <c r="I28" s="47" t="s">
        <v>1931</v>
      </c>
      <c r="J28" s="48"/>
      <c r="K28" s="13"/>
      <c r="L28" s="20"/>
    </row>
    <row r="29" ht="357.0" customHeight="1">
      <c r="A29" s="9">
        <f t="shared" si="2"/>
        <v>28</v>
      </c>
      <c r="B29" s="18" t="s">
        <v>1932</v>
      </c>
      <c r="C29" s="22"/>
      <c r="D29" s="23" t="s">
        <v>1894</v>
      </c>
      <c r="E29" s="23" t="s">
        <v>1933</v>
      </c>
      <c r="F29" s="18"/>
      <c r="G29" s="18"/>
      <c r="H29" s="10" t="s">
        <v>1934</v>
      </c>
      <c r="I29" s="47" t="s">
        <v>1935</v>
      </c>
      <c r="J29" s="47" t="s">
        <v>1936</v>
      </c>
      <c r="K29" s="13"/>
      <c r="L29" s="20"/>
    </row>
    <row r="30" ht="357.0" customHeight="1">
      <c r="A30" s="9">
        <f t="shared" si="2"/>
        <v>29</v>
      </c>
      <c r="B30" s="10" t="s">
        <v>1937</v>
      </c>
      <c r="C30" s="22"/>
      <c r="D30" s="23" t="s">
        <v>1894</v>
      </c>
      <c r="E30" s="23" t="s">
        <v>1938</v>
      </c>
      <c r="F30" s="23" t="s">
        <v>1939</v>
      </c>
      <c r="G30" s="18"/>
      <c r="H30" s="10" t="s">
        <v>1940</v>
      </c>
      <c r="I30" s="47" t="s">
        <v>1941</v>
      </c>
      <c r="J30" s="47" t="s">
        <v>1942</v>
      </c>
      <c r="K30" s="13" t="s">
        <v>1943</v>
      </c>
      <c r="L30" s="20"/>
    </row>
    <row r="31" ht="357.0" customHeight="1">
      <c r="A31" s="9">
        <f t="shared" si="2"/>
        <v>30</v>
      </c>
      <c r="B31" s="18" t="s">
        <v>1944</v>
      </c>
      <c r="C31" s="11"/>
      <c r="D31" s="10" t="s">
        <v>1894</v>
      </c>
      <c r="E31" s="10" t="s">
        <v>1911</v>
      </c>
      <c r="F31" s="10" t="s">
        <v>1945</v>
      </c>
      <c r="G31" s="10" t="s">
        <v>1946</v>
      </c>
      <c r="H31" s="10" t="s">
        <v>1947</v>
      </c>
      <c r="I31" s="47" t="s">
        <v>1948</v>
      </c>
      <c r="J31" s="47" t="s">
        <v>1949</v>
      </c>
      <c r="K31" s="13"/>
      <c r="L31" s="20"/>
    </row>
    <row r="32" ht="357.0" customHeight="1">
      <c r="A32" s="9">
        <f t="shared" si="2"/>
        <v>31</v>
      </c>
      <c r="B32" s="18" t="s">
        <v>1950</v>
      </c>
      <c r="C32" s="11" t="str">
        <f>IMAGE("https://attachments.cheqroomcdn.com/app/groups/nyushima/b377aa46-ceed-11ee-9596-0a58a9feac02.jpg")</f>
        <v/>
      </c>
      <c r="D32" s="10" t="s">
        <v>1894</v>
      </c>
      <c r="E32" s="10" t="s">
        <v>1951</v>
      </c>
      <c r="F32" s="21" t="s">
        <v>1952</v>
      </c>
      <c r="G32" s="10"/>
      <c r="H32" s="49" t="s">
        <v>1953</v>
      </c>
      <c r="I32" s="47" t="s">
        <v>1954</v>
      </c>
      <c r="J32" s="47" t="s">
        <v>1955</v>
      </c>
      <c r="K32" s="13"/>
      <c r="L32" s="20"/>
    </row>
    <row r="33" ht="357.0" customHeight="1">
      <c r="A33" s="9">
        <f t="shared" si="2"/>
        <v>32</v>
      </c>
      <c r="B33" s="18" t="s">
        <v>1956</v>
      </c>
      <c r="C33" s="11" t="str">
        <f>image("https://attachments.cheqroomcdn.com/app/groups/nyushima/b6311934-ff9a-11ed-b8dd-0a58a9feac02.jpg")</f>
        <v/>
      </c>
      <c r="D33" s="10" t="s">
        <v>1894</v>
      </c>
      <c r="E33" s="10" t="s">
        <v>1911</v>
      </c>
      <c r="F33" s="21"/>
      <c r="G33" s="10"/>
      <c r="H33" s="23"/>
      <c r="I33" s="47" t="s">
        <v>1957</v>
      </c>
      <c r="J33" s="48"/>
      <c r="K33" s="13"/>
      <c r="L33" s="20"/>
    </row>
    <row r="34" ht="357.0" customHeight="1">
      <c r="A34" s="9">
        <f t="shared" si="2"/>
        <v>33</v>
      </c>
      <c r="B34" s="18" t="s">
        <v>1958</v>
      </c>
      <c r="C34" s="11" t="str">
        <f>IMAGE("https://attachments.cheqroomcdn.com/app/groups/nyushima/86dcdf34-48b4-11ee-a522-0a58a9feac02.jpg")</f>
        <v/>
      </c>
      <c r="D34" s="10" t="s">
        <v>1894</v>
      </c>
      <c r="E34" s="10" t="s">
        <v>1938</v>
      </c>
      <c r="F34" s="21" t="s">
        <v>1959</v>
      </c>
      <c r="G34" s="10"/>
      <c r="H34" s="49" t="s">
        <v>1960</v>
      </c>
      <c r="I34" s="47" t="s">
        <v>1961</v>
      </c>
      <c r="J34" s="47" t="s">
        <v>1962</v>
      </c>
      <c r="K34" s="13" t="s">
        <v>1963</v>
      </c>
      <c r="L34" s="20"/>
    </row>
    <row r="35" ht="357.0" customHeight="1">
      <c r="A35" s="9">
        <f t="shared" si="2"/>
        <v>34</v>
      </c>
      <c r="B35" s="18" t="s">
        <v>1964</v>
      </c>
      <c r="C35" s="11"/>
      <c r="D35" s="10" t="s">
        <v>368</v>
      </c>
      <c r="E35" s="21"/>
      <c r="F35" s="21"/>
      <c r="G35" s="21"/>
      <c r="H35" s="10" t="s">
        <v>1965</v>
      </c>
      <c r="I35" s="47" t="s">
        <v>1966</v>
      </c>
      <c r="J35" s="48"/>
      <c r="K35" s="13"/>
    </row>
    <row r="36" ht="357.0" customHeight="1">
      <c r="A36" s="9">
        <f t="shared" si="2"/>
        <v>35</v>
      </c>
      <c r="B36" s="10" t="s">
        <v>1967</v>
      </c>
      <c r="C36" s="22"/>
      <c r="D36" s="10" t="s">
        <v>1968</v>
      </c>
      <c r="E36" s="10" t="s">
        <v>1969</v>
      </c>
      <c r="F36" s="10"/>
      <c r="G36" s="18"/>
      <c r="H36" s="10" t="s">
        <v>1970</v>
      </c>
      <c r="I36" s="47" t="s">
        <v>1971</v>
      </c>
      <c r="J36" s="47" t="s">
        <v>1972</v>
      </c>
      <c r="K36" s="13"/>
    </row>
    <row r="37" ht="357.0" customHeight="1">
      <c r="A37" s="9">
        <f t="shared" si="2"/>
        <v>36</v>
      </c>
      <c r="B37" s="10" t="s">
        <v>1973</v>
      </c>
      <c r="C37" s="55"/>
      <c r="D37" s="10" t="s">
        <v>1968</v>
      </c>
      <c r="E37" s="10" t="s">
        <v>1969</v>
      </c>
      <c r="F37" s="10" t="s">
        <v>1974</v>
      </c>
      <c r="G37" s="68" t="s">
        <v>1975</v>
      </c>
      <c r="H37" s="10" t="s">
        <v>1976</v>
      </c>
      <c r="I37" s="47" t="s">
        <v>1977</v>
      </c>
      <c r="J37" s="47" t="s">
        <v>1978</v>
      </c>
      <c r="K37" s="13" t="s">
        <v>1979</v>
      </c>
    </row>
    <row r="38" ht="357.0" customHeight="1">
      <c r="A38" s="9">
        <f t="shared" si="2"/>
        <v>37</v>
      </c>
      <c r="B38" s="18" t="s">
        <v>1980</v>
      </c>
      <c r="C38" s="11"/>
      <c r="D38" s="10" t="s">
        <v>368</v>
      </c>
      <c r="E38" s="21"/>
      <c r="F38" s="21"/>
      <c r="G38" s="21"/>
      <c r="H38" s="49" t="s">
        <v>1981</v>
      </c>
      <c r="I38" s="47" t="s">
        <v>1982</v>
      </c>
      <c r="J38" s="48"/>
      <c r="K38" s="13"/>
    </row>
    <row r="39" ht="357.0" customHeight="1">
      <c r="A39" s="9">
        <f t="shared" si="2"/>
        <v>38</v>
      </c>
      <c r="B39" s="18" t="s">
        <v>1983</v>
      </c>
      <c r="C39" s="11"/>
      <c r="D39" s="10" t="s">
        <v>368</v>
      </c>
      <c r="E39" s="21"/>
      <c r="F39" s="21"/>
      <c r="G39" s="21"/>
      <c r="H39" s="49" t="s">
        <v>1984</v>
      </c>
      <c r="I39" s="47" t="s">
        <v>1985</v>
      </c>
      <c r="J39" s="48"/>
      <c r="K39" s="13" t="s">
        <v>1986</v>
      </c>
    </row>
    <row r="40" ht="357.0" customHeight="1">
      <c r="A40" s="9">
        <f t="shared" si="2"/>
        <v>39</v>
      </c>
      <c r="B40" s="10" t="s">
        <v>1987</v>
      </c>
      <c r="C40" s="22"/>
      <c r="D40" s="23" t="s">
        <v>368</v>
      </c>
      <c r="E40" s="23" t="s">
        <v>1988</v>
      </c>
      <c r="F40" s="18"/>
      <c r="G40" s="18"/>
      <c r="H40" s="10" t="s">
        <v>1989</v>
      </c>
      <c r="I40" s="47" t="s">
        <v>1990</v>
      </c>
      <c r="J40" s="48"/>
      <c r="K40" s="13"/>
    </row>
    <row r="41" ht="357.0" customHeight="1">
      <c r="A41" s="9">
        <f t="shared" si="2"/>
        <v>40</v>
      </c>
      <c r="B41" s="10" t="s">
        <v>1991</v>
      </c>
      <c r="C41" s="22"/>
      <c r="D41" s="23" t="s">
        <v>368</v>
      </c>
      <c r="E41" s="23" t="s">
        <v>1992</v>
      </c>
      <c r="F41" s="18"/>
      <c r="G41" s="18"/>
      <c r="H41" s="10" t="s">
        <v>1989</v>
      </c>
      <c r="I41" s="47" t="s">
        <v>1993</v>
      </c>
      <c r="J41" s="48"/>
      <c r="K41" s="13"/>
    </row>
    <row r="42" ht="357.0" customHeight="1">
      <c r="A42" s="9">
        <f t="shared" si="2"/>
        <v>41</v>
      </c>
      <c r="B42" s="10" t="s">
        <v>1994</v>
      </c>
      <c r="C42" s="11"/>
      <c r="D42" s="10" t="s">
        <v>368</v>
      </c>
      <c r="E42" s="10" t="s">
        <v>1995</v>
      </c>
      <c r="F42" s="10" t="s">
        <v>1996</v>
      </c>
      <c r="G42" s="10" t="s">
        <v>1997</v>
      </c>
      <c r="H42" s="10" t="s">
        <v>1998</v>
      </c>
      <c r="I42" s="47" t="s">
        <v>1999</v>
      </c>
      <c r="J42" s="47" t="s">
        <v>2000</v>
      </c>
      <c r="K42" s="13"/>
    </row>
    <row r="43" ht="357.0" customHeight="1">
      <c r="A43" s="9">
        <f t="shared" si="2"/>
        <v>42</v>
      </c>
      <c r="B43" s="10" t="s">
        <v>2001</v>
      </c>
      <c r="C43" s="11"/>
      <c r="D43" s="10" t="s">
        <v>368</v>
      </c>
      <c r="E43" s="10" t="s">
        <v>1995</v>
      </c>
      <c r="F43" s="10" t="s">
        <v>2002</v>
      </c>
      <c r="G43" s="10" t="s">
        <v>2002</v>
      </c>
      <c r="H43" s="10" t="s">
        <v>2003</v>
      </c>
      <c r="I43" s="47" t="s">
        <v>2004</v>
      </c>
      <c r="J43" s="47" t="s">
        <v>2005</v>
      </c>
      <c r="K43" s="13"/>
    </row>
    <row r="44" ht="357.0" customHeight="1">
      <c r="A44" s="9">
        <f t="shared" si="2"/>
        <v>43</v>
      </c>
      <c r="B44" s="18" t="s">
        <v>2006</v>
      </c>
      <c r="C44" s="11"/>
      <c r="D44" s="10" t="s">
        <v>368</v>
      </c>
      <c r="E44" s="10" t="s">
        <v>1995</v>
      </c>
      <c r="F44" s="10" t="s">
        <v>2007</v>
      </c>
      <c r="G44" s="10" t="s">
        <v>2008</v>
      </c>
      <c r="H44" s="10" t="s">
        <v>2009</v>
      </c>
      <c r="I44" s="47" t="s">
        <v>2010</v>
      </c>
      <c r="J44" s="47" t="s">
        <v>2011</v>
      </c>
      <c r="K44" s="13"/>
    </row>
    <row r="45" ht="357.0" customHeight="1">
      <c r="A45" s="9">
        <f t="shared" si="2"/>
        <v>44</v>
      </c>
      <c r="B45" s="10" t="s">
        <v>2012</v>
      </c>
      <c r="C45" s="22"/>
      <c r="D45" s="23" t="s">
        <v>368</v>
      </c>
      <c r="E45" s="18"/>
      <c r="F45" s="18"/>
      <c r="G45" s="18"/>
      <c r="H45" s="10" t="s">
        <v>2013</v>
      </c>
      <c r="I45" s="47" t="s">
        <v>2014</v>
      </c>
      <c r="J45" s="48"/>
      <c r="K45" s="13"/>
    </row>
    <row r="46" ht="357.0" customHeight="1">
      <c r="A46" s="9">
        <f t="shared" si="2"/>
        <v>45</v>
      </c>
      <c r="B46" s="18" t="s">
        <v>2015</v>
      </c>
      <c r="C46" s="22"/>
      <c r="D46" s="23" t="s">
        <v>368</v>
      </c>
      <c r="E46" s="23" t="s">
        <v>2016</v>
      </c>
      <c r="F46" s="18"/>
      <c r="G46" s="18"/>
      <c r="H46" s="10" t="s">
        <v>2017</v>
      </c>
      <c r="I46" s="47" t="s">
        <v>2018</v>
      </c>
      <c r="J46" s="48"/>
      <c r="K46" s="13"/>
    </row>
    <row r="47" ht="357.0" customHeight="1">
      <c r="A47" s="9">
        <f t="shared" si="2"/>
        <v>46</v>
      </c>
      <c r="B47" s="10" t="s">
        <v>2019</v>
      </c>
      <c r="C47" s="11"/>
      <c r="D47" s="10" t="s">
        <v>1968</v>
      </c>
      <c r="E47" s="10" t="s">
        <v>2020</v>
      </c>
      <c r="F47" s="10" t="s">
        <v>2021</v>
      </c>
      <c r="G47" s="21"/>
      <c r="H47" s="49" t="s">
        <v>2022</v>
      </c>
      <c r="I47" s="47" t="s">
        <v>2023</v>
      </c>
      <c r="J47" s="48"/>
      <c r="K47" s="13" t="s">
        <v>2024</v>
      </c>
    </row>
    <row r="48" ht="357.0" customHeight="1">
      <c r="A48" s="9">
        <f t="shared" si="2"/>
        <v>47</v>
      </c>
      <c r="B48" s="10" t="s">
        <v>2025</v>
      </c>
      <c r="C48" s="11"/>
      <c r="D48" s="10" t="s">
        <v>368</v>
      </c>
      <c r="E48" s="10" t="s">
        <v>1826</v>
      </c>
      <c r="F48" s="10" t="s">
        <v>2026</v>
      </c>
      <c r="G48" s="10" t="s">
        <v>2027</v>
      </c>
      <c r="H48" s="10" t="s">
        <v>2028</v>
      </c>
      <c r="I48" s="47" t="s">
        <v>2029</v>
      </c>
      <c r="J48" s="48"/>
      <c r="K48" s="13"/>
    </row>
    <row r="49" ht="357.0" customHeight="1">
      <c r="A49" s="9">
        <f t="shared" si="2"/>
        <v>48</v>
      </c>
      <c r="B49" s="10" t="s">
        <v>2030</v>
      </c>
      <c r="C49" s="25"/>
      <c r="D49" s="10" t="s">
        <v>368</v>
      </c>
      <c r="E49" s="21"/>
      <c r="F49" s="21"/>
      <c r="G49" s="21"/>
      <c r="H49" s="49" t="s">
        <v>2031</v>
      </c>
      <c r="I49" s="47" t="s">
        <v>2032</v>
      </c>
      <c r="J49" s="48"/>
      <c r="K49" s="13"/>
    </row>
    <row r="50" ht="357.0" customHeight="1">
      <c r="A50" s="9">
        <f t="shared" si="2"/>
        <v>49</v>
      </c>
      <c r="B50" s="10" t="s">
        <v>2033</v>
      </c>
      <c r="C50" s="77"/>
      <c r="D50" s="78" t="s">
        <v>368</v>
      </c>
      <c r="E50" s="78" t="s">
        <v>2034</v>
      </c>
      <c r="F50" s="78" t="s">
        <v>2035</v>
      </c>
      <c r="G50" s="79"/>
      <c r="H50" s="49" t="s">
        <v>2036</v>
      </c>
      <c r="I50" s="47" t="s">
        <v>2037</v>
      </c>
      <c r="J50" s="48"/>
      <c r="K50" s="13" t="s">
        <v>2038</v>
      </c>
    </row>
    <row r="51" ht="357.0" customHeight="1">
      <c r="A51" s="9">
        <f t="shared" si="2"/>
        <v>50</v>
      </c>
      <c r="B51" s="18" t="s">
        <v>2039</v>
      </c>
      <c r="C51" s="11"/>
      <c r="D51" s="10" t="s">
        <v>368</v>
      </c>
      <c r="E51" s="10" t="s">
        <v>2040</v>
      </c>
      <c r="F51" s="10">
        <v>900.0</v>
      </c>
      <c r="G51" s="10" t="s">
        <v>2041</v>
      </c>
      <c r="H51" s="10" t="s">
        <v>2042</v>
      </c>
      <c r="I51" s="47" t="s">
        <v>2043</v>
      </c>
      <c r="J51" s="48" t="s">
        <v>2044</v>
      </c>
      <c r="K51" s="13"/>
    </row>
    <row r="52" ht="357.0" customHeight="1">
      <c r="A52" s="9">
        <f t="shared" si="2"/>
        <v>51</v>
      </c>
      <c r="B52" s="18" t="s">
        <v>2045</v>
      </c>
      <c r="C52" s="11" t="str">
        <f>IMAGE("https://attachments.cheqroomcdn.com/app/groups/nyushima/f6711984-6bfd-11ee-9e53-0a58a9feac02.png")</f>
        <v/>
      </c>
      <c r="D52" s="10" t="s">
        <v>1968</v>
      </c>
      <c r="E52" s="10" t="s">
        <v>1969</v>
      </c>
      <c r="F52" s="21" t="s">
        <v>2046</v>
      </c>
      <c r="G52" s="10"/>
      <c r="H52" s="49" t="s">
        <v>2047</v>
      </c>
      <c r="I52" s="47" t="s">
        <v>2048</v>
      </c>
      <c r="J52" s="47" t="s">
        <v>2049</v>
      </c>
      <c r="K52" s="13" t="s">
        <v>2050</v>
      </c>
    </row>
    <row r="53" ht="357.0" customHeight="1">
      <c r="A53" s="9">
        <f t="shared" si="2"/>
        <v>52</v>
      </c>
      <c r="B53" s="18" t="s">
        <v>2051</v>
      </c>
      <c r="C53" s="11" t="str">
        <f>IMAGE("https://attachments.cheqroomcdn.com/app/groups/nyushima/d400eb72-fac4-11ed-9b2a-0a58a9feac02.jpg")</f>
        <v/>
      </c>
      <c r="D53" s="10" t="s">
        <v>368</v>
      </c>
      <c r="E53" s="10"/>
      <c r="F53" s="21"/>
      <c r="G53" s="10"/>
      <c r="H53" s="49" t="s">
        <v>2052</v>
      </c>
      <c r="I53" s="47" t="s">
        <v>2053</v>
      </c>
      <c r="J53" s="48"/>
      <c r="K53" s="13"/>
    </row>
    <row r="54" ht="357.0" customHeight="1">
      <c r="A54" s="9">
        <f t="shared" si="2"/>
        <v>53</v>
      </c>
      <c r="B54" s="18" t="s">
        <v>2054</v>
      </c>
      <c r="C54" s="11" t="str">
        <f>IMAGE("https://attachments.cheqroomcdn.com/app/groups/nyushima/74f81386-fac3-11ed-b111-0a58a9feac02.jpg")</f>
        <v/>
      </c>
      <c r="D54" s="10" t="s">
        <v>368</v>
      </c>
      <c r="E54" s="10"/>
      <c r="F54" s="21"/>
      <c r="G54" s="10"/>
      <c r="H54" s="49" t="s">
        <v>2055</v>
      </c>
      <c r="I54" s="48" t="s">
        <v>2056</v>
      </c>
      <c r="J54" s="48"/>
      <c r="K54" s="13"/>
    </row>
    <row r="55" ht="357.0" customHeight="1">
      <c r="A55" s="9">
        <f t="shared" si="2"/>
        <v>54</v>
      </c>
      <c r="B55" s="10" t="s">
        <v>2057</v>
      </c>
      <c r="C55" s="11" t="str">
        <f>image("https://attachments.cheqroomcdn.com/app/groups/nyushima/a45ff28e-fac2-11ed-bf3f-0a58a9feac02.jpg")</f>
        <v/>
      </c>
      <c r="D55" s="10" t="s">
        <v>368</v>
      </c>
      <c r="E55" s="10"/>
      <c r="F55" s="21"/>
      <c r="G55" s="10"/>
      <c r="H55" s="49" t="s">
        <v>2058</v>
      </c>
      <c r="I55" s="47" t="s">
        <v>2059</v>
      </c>
      <c r="J55" s="48"/>
      <c r="K55" s="13"/>
    </row>
    <row r="56" ht="357.0" customHeight="1">
      <c r="A56" s="9">
        <f t="shared" si="2"/>
        <v>55</v>
      </c>
      <c r="B56" s="18" t="s">
        <v>2060</v>
      </c>
      <c r="C56" s="11" t="str">
        <f>IMAGE("https://attachments.cheqroomcdn.com/app/groups/nyushima/4df2b060-f4a2-11ed-ab3d-0a58a9feac02.jpg")</f>
        <v/>
      </c>
      <c r="D56" s="10" t="s">
        <v>368</v>
      </c>
      <c r="E56" s="10" t="s">
        <v>2061</v>
      </c>
      <c r="F56" s="21"/>
      <c r="G56" s="10"/>
      <c r="H56" s="49" t="s">
        <v>2062</v>
      </c>
      <c r="I56" s="47" t="s">
        <v>2063</v>
      </c>
      <c r="J56" s="48"/>
      <c r="K56" s="13"/>
    </row>
    <row r="57" ht="357.0" customHeight="1">
      <c r="A57" s="9">
        <f t="shared" si="2"/>
        <v>56</v>
      </c>
      <c r="B57" s="18" t="s">
        <v>2064</v>
      </c>
      <c r="C57" s="11" t="str">
        <f>IMAGE("https://attachments.cheqroomcdn.com/app/groups/nyushima/7f85a41a-cd4d-11ed-9390-0a58a9feac02.jpg")</f>
        <v/>
      </c>
      <c r="D57" s="10" t="s">
        <v>368</v>
      </c>
      <c r="E57" s="10"/>
      <c r="F57" s="21"/>
      <c r="G57" s="10"/>
      <c r="H57" s="49" t="s">
        <v>2065</v>
      </c>
      <c r="I57" s="47" t="s">
        <v>2066</v>
      </c>
      <c r="J57" s="48"/>
      <c r="K57" s="13"/>
    </row>
    <row r="58" ht="357.0" customHeight="1">
      <c r="A58" s="9">
        <f t="shared" si="2"/>
        <v>57</v>
      </c>
      <c r="B58" s="18" t="s">
        <v>2067</v>
      </c>
      <c r="C58" s="11" t="str">
        <f>IMAGE("https://attachments.cheqroomcdn.com/app/groups/nyushima/38bd76c6-cd4c-11ed-a3d6-0a58a9feac02.jpg")</f>
        <v/>
      </c>
      <c r="D58" s="10" t="s">
        <v>368</v>
      </c>
      <c r="E58" s="10" t="s">
        <v>2068</v>
      </c>
      <c r="F58" s="21" t="s">
        <v>2069</v>
      </c>
      <c r="G58" s="10"/>
      <c r="H58" s="49" t="s">
        <v>2070</v>
      </c>
      <c r="I58" s="47" t="s">
        <v>2071</v>
      </c>
      <c r="J58" s="47" t="s">
        <v>2072</v>
      </c>
      <c r="K58" s="13"/>
    </row>
    <row r="59" ht="357.0" customHeight="1">
      <c r="A59" s="9">
        <f t="shared" ref="A59:A64" si="3">row()-1</f>
        <v>58</v>
      </c>
      <c r="B59" s="18" t="s">
        <v>2073</v>
      </c>
      <c r="C59" s="85"/>
      <c r="D59" s="35" t="s">
        <v>434</v>
      </c>
      <c r="E59" s="35" t="s">
        <v>204</v>
      </c>
      <c r="F59" s="35"/>
      <c r="G59" s="35" t="s">
        <v>2074</v>
      </c>
      <c r="H59" s="10" t="s">
        <v>2075</v>
      </c>
      <c r="I59" s="47" t="s">
        <v>2076</v>
      </c>
      <c r="J59" s="47" t="s">
        <v>2077</v>
      </c>
      <c r="K59" s="13"/>
    </row>
    <row r="60" ht="357.0" customHeight="1">
      <c r="A60" s="9">
        <f t="shared" si="3"/>
        <v>59</v>
      </c>
      <c r="B60" s="10" t="s">
        <v>2078</v>
      </c>
      <c r="C60" s="11"/>
      <c r="D60" s="10" t="s">
        <v>434</v>
      </c>
      <c r="E60" s="10" t="s">
        <v>1775</v>
      </c>
      <c r="F60" s="10" t="s">
        <v>2079</v>
      </c>
      <c r="G60" s="10" t="s">
        <v>2079</v>
      </c>
      <c r="H60" s="10" t="s">
        <v>2080</v>
      </c>
      <c r="I60" s="47" t="s">
        <v>2081</v>
      </c>
      <c r="J60" s="48"/>
      <c r="K60" s="13"/>
    </row>
    <row r="61" ht="357.0" customHeight="1">
      <c r="A61" s="9">
        <f t="shared" si="3"/>
        <v>60</v>
      </c>
      <c r="B61" s="18" t="s">
        <v>2082</v>
      </c>
      <c r="C61" s="11"/>
      <c r="D61" s="10" t="s">
        <v>434</v>
      </c>
      <c r="E61" s="10" t="s">
        <v>204</v>
      </c>
      <c r="F61" s="10" t="s">
        <v>2083</v>
      </c>
      <c r="G61" s="10" t="s">
        <v>2084</v>
      </c>
      <c r="H61" s="10" t="s">
        <v>2085</v>
      </c>
      <c r="I61" s="47" t="s">
        <v>2086</v>
      </c>
      <c r="J61" s="47" t="s">
        <v>2087</v>
      </c>
      <c r="K61" s="13"/>
    </row>
    <row r="62" ht="357.0" customHeight="1">
      <c r="A62" s="9">
        <f t="shared" si="3"/>
        <v>61</v>
      </c>
      <c r="B62" s="18" t="s">
        <v>2088</v>
      </c>
      <c r="C62" s="86"/>
      <c r="D62" s="87" t="s">
        <v>324</v>
      </c>
      <c r="E62" s="87" t="s">
        <v>1995</v>
      </c>
      <c r="F62" s="87"/>
      <c r="G62" s="87" t="s">
        <v>2089</v>
      </c>
      <c r="H62" s="10" t="s">
        <v>2090</v>
      </c>
      <c r="I62" s="47" t="s">
        <v>2091</v>
      </c>
      <c r="J62" s="48" t="s">
        <v>2092</v>
      </c>
      <c r="K62" s="13"/>
    </row>
    <row r="63" ht="357.0" customHeight="1">
      <c r="A63" s="9">
        <f t="shared" si="3"/>
        <v>62</v>
      </c>
      <c r="B63" s="10" t="s">
        <v>2093</v>
      </c>
      <c r="C63" s="55"/>
      <c r="D63" s="10" t="s">
        <v>2094</v>
      </c>
      <c r="E63" s="10" t="s">
        <v>2095</v>
      </c>
      <c r="F63" s="10"/>
      <c r="G63" s="68" t="s">
        <v>2095</v>
      </c>
      <c r="H63" s="10" t="s">
        <v>2096</v>
      </c>
      <c r="I63" s="47" t="s">
        <v>2097</v>
      </c>
      <c r="J63" s="47" t="s">
        <v>2098</v>
      </c>
      <c r="K63" s="13"/>
    </row>
    <row r="64" ht="357.0" customHeight="1">
      <c r="A64" s="9">
        <f t="shared" si="3"/>
        <v>63</v>
      </c>
      <c r="B64" s="10" t="s">
        <v>2099</v>
      </c>
      <c r="C64" s="55"/>
      <c r="D64" s="10" t="s">
        <v>1894</v>
      </c>
      <c r="E64" s="10"/>
      <c r="F64" s="10"/>
      <c r="G64" s="68"/>
      <c r="H64" s="10" t="s">
        <v>2100</v>
      </c>
      <c r="I64" s="47" t="s">
        <v>2101</v>
      </c>
      <c r="J64" s="48"/>
      <c r="K64" s="13"/>
    </row>
    <row r="65" ht="357.0" customHeight="1">
      <c r="I65" s="48"/>
      <c r="J65" s="48"/>
    </row>
    <row r="66" ht="357.0" customHeight="1">
      <c r="I66" s="48"/>
      <c r="J66" s="48"/>
    </row>
    <row r="67" ht="357.0" customHeight="1">
      <c r="I67" s="48"/>
      <c r="J67" s="48"/>
    </row>
    <row r="68" ht="357.0" customHeight="1">
      <c r="I68" s="48"/>
      <c r="J68" s="48"/>
    </row>
    <row r="69" ht="357.0" customHeight="1">
      <c r="I69" s="48"/>
      <c r="J69" s="48"/>
    </row>
    <row r="70" ht="357.0" customHeight="1">
      <c r="I70" s="48"/>
      <c r="J70" s="48"/>
    </row>
    <row r="71" ht="357.0" customHeight="1">
      <c r="I71" s="48"/>
      <c r="J71" s="48"/>
    </row>
    <row r="72" ht="357.0" customHeight="1">
      <c r="I72" s="48"/>
      <c r="J72" s="48"/>
    </row>
    <row r="73" ht="357.0" customHeight="1">
      <c r="I73" s="48"/>
      <c r="J73" s="48"/>
    </row>
    <row r="74" ht="357.0" customHeight="1">
      <c r="I74" s="48"/>
      <c r="J74" s="48"/>
    </row>
    <row r="75" ht="357.0" customHeight="1">
      <c r="I75" s="48"/>
      <c r="J75" s="48"/>
    </row>
    <row r="76" ht="357.0" customHeight="1">
      <c r="I76" s="48"/>
      <c r="J76" s="48"/>
    </row>
    <row r="77" ht="357.0" customHeight="1">
      <c r="I77" s="48"/>
      <c r="J77" s="48"/>
    </row>
    <row r="78" ht="357.0" customHeight="1">
      <c r="I78" s="48"/>
      <c r="J78" s="48"/>
    </row>
    <row r="79" ht="357.0" customHeight="1">
      <c r="I79" s="48"/>
      <c r="J79" s="48"/>
    </row>
    <row r="80" ht="357.0" customHeight="1">
      <c r="I80" s="48"/>
      <c r="J80" s="48"/>
    </row>
    <row r="81" ht="357.0" customHeight="1">
      <c r="I81" s="48"/>
      <c r="J81" s="48"/>
    </row>
    <row r="82" ht="357.0" customHeight="1">
      <c r="I82" s="48"/>
      <c r="J82" s="48"/>
    </row>
    <row r="83" ht="357.0" customHeight="1">
      <c r="I83" s="48"/>
      <c r="J83" s="48"/>
    </row>
    <row r="84" ht="357.0" customHeight="1">
      <c r="I84" s="48"/>
      <c r="J84" s="48"/>
    </row>
    <row r="85" ht="357.0" customHeight="1">
      <c r="I85" s="48"/>
      <c r="J85" s="48"/>
    </row>
    <row r="86" ht="357.0" customHeight="1">
      <c r="I86" s="48"/>
      <c r="J86" s="48"/>
    </row>
    <row r="87" ht="357.0" customHeight="1">
      <c r="I87" s="48"/>
      <c r="J87" s="48"/>
    </row>
    <row r="88" ht="357.0" customHeight="1">
      <c r="I88" s="48"/>
      <c r="J88" s="48"/>
    </row>
    <row r="89" ht="357.0" customHeight="1">
      <c r="I89" s="48"/>
      <c r="J89" s="48"/>
    </row>
    <row r="90" ht="357.0" customHeight="1">
      <c r="I90" s="48"/>
      <c r="J90" s="48"/>
    </row>
    <row r="91" ht="357.0" customHeight="1">
      <c r="I91" s="48"/>
      <c r="J91" s="48"/>
    </row>
    <row r="92" ht="357.0" customHeight="1">
      <c r="I92" s="48"/>
      <c r="J92" s="48"/>
    </row>
    <row r="93" ht="357.0" customHeight="1">
      <c r="I93" s="48"/>
      <c r="J93" s="48"/>
    </row>
    <row r="94" ht="357.0" customHeight="1">
      <c r="I94" s="48"/>
      <c r="J94" s="48"/>
    </row>
    <row r="95" ht="357.0" customHeight="1">
      <c r="I95" s="48"/>
      <c r="J95" s="48"/>
    </row>
    <row r="96" ht="357.0" customHeight="1">
      <c r="I96" s="48"/>
      <c r="J96" s="48"/>
    </row>
    <row r="97" ht="357.0" customHeight="1">
      <c r="I97" s="48"/>
      <c r="J97" s="48"/>
    </row>
    <row r="98" ht="357.0" customHeight="1">
      <c r="I98" s="48"/>
      <c r="J98" s="48"/>
    </row>
    <row r="99" ht="357.0" customHeight="1">
      <c r="I99" s="48"/>
      <c r="J99" s="48"/>
    </row>
    <row r="100" ht="357.0" customHeight="1">
      <c r="I100" s="48"/>
      <c r="J100" s="48"/>
    </row>
    <row r="101" ht="357.0" customHeight="1">
      <c r="I101" s="48"/>
      <c r="J101" s="48"/>
    </row>
    <row r="102" ht="357.0" customHeight="1">
      <c r="I102" s="48"/>
      <c r="J102" s="48"/>
    </row>
    <row r="103" ht="357.0" customHeight="1">
      <c r="I103" s="48"/>
      <c r="J103" s="48"/>
    </row>
    <row r="104" ht="357.0" customHeight="1">
      <c r="I104" s="48"/>
      <c r="J104" s="48"/>
    </row>
    <row r="105" ht="357.0" customHeight="1">
      <c r="I105" s="48"/>
      <c r="J105" s="48"/>
    </row>
    <row r="106" ht="357.0" customHeight="1">
      <c r="I106" s="48"/>
      <c r="J106" s="48"/>
    </row>
    <row r="107" ht="357.0" customHeight="1">
      <c r="I107" s="48"/>
      <c r="J107" s="48"/>
    </row>
    <row r="108" ht="357.0" customHeight="1">
      <c r="I108" s="48"/>
      <c r="J108" s="48"/>
    </row>
    <row r="109" ht="357.0" customHeight="1">
      <c r="I109" s="48"/>
      <c r="J109" s="48"/>
    </row>
    <row r="110" ht="357.0" customHeight="1">
      <c r="I110" s="48"/>
      <c r="J110" s="48"/>
    </row>
    <row r="111" ht="357.0" customHeight="1">
      <c r="I111" s="48"/>
      <c r="J111" s="48"/>
    </row>
    <row r="112" ht="357.0" customHeight="1">
      <c r="I112" s="48"/>
      <c r="J112" s="48"/>
    </row>
    <row r="113" ht="357.0" customHeight="1">
      <c r="I113" s="48"/>
      <c r="J113" s="48"/>
    </row>
    <row r="114" ht="357.0" customHeight="1">
      <c r="I114" s="48"/>
      <c r="J114" s="48"/>
    </row>
    <row r="115" ht="357.0" customHeight="1">
      <c r="I115" s="48"/>
      <c r="J115" s="48"/>
    </row>
    <row r="116" ht="357.0" customHeight="1">
      <c r="I116" s="48"/>
      <c r="J116" s="48"/>
    </row>
    <row r="117" ht="357.0" customHeight="1">
      <c r="I117" s="48"/>
      <c r="J117" s="48"/>
    </row>
    <row r="118" ht="357.0" customHeight="1">
      <c r="I118" s="48"/>
      <c r="J118" s="48"/>
    </row>
    <row r="119" ht="357.0" customHeight="1">
      <c r="I119" s="48"/>
      <c r="J119" s="48"/>
    </row>
    <row r="120" ht="357.0" customHeight="1">
      <c r="I120" s="48"/>
      <c r="J120" s="48"/>
    </row>
    <row r="121" ht="357.0" customHeight="1">
      <c r="I121" s="48"/>
      <c r="J121" s="48"/>
    </row>
    <row r="122" ht="357.0" customHeight="1">
      <c r="I122" s="48"/>
      <c r="J122" s="48"/>
    </row>
    <row r="123" ht="357.0" customHeight="1">
      <c r="I123" s="48"/>
      <c r="J123" s="48"/>
    </row>
    <row r="124" ht="357.0" customHeight="1">
      <c r="I124" s="48"/>
      <c r="J124" s="48"/>
    </row>
    <row r="125" ht="357.0" customHeight="1">
      <c r="I125" s="48"/>
      <c r="J125" s="48"/>
    </row>
    <row r="126" ht="357.0" customHeight="1">
      <c r="I126" s="48"/>
      <c r="J126" s="48"/>
    </row>
    <row r="127" ht="357.0" customHeight="1">
      <c r="I127" s="48"/>
      <c r="J127" s="48"/>
    </row>
    <row r="128" ht="357.0" customHeight="1">
      <c r="I128" s="48"/>
      <c r="J128" s="48"/>
    </row>
    <row r="129" ht="357.0" customHeight="1">
      <c r="I129" s="48"/>
      <c r="J129" s="48"/>
    </row>
    <row r="130" ht="357.0" customHeight="1">
      <c r="I130" s="48"/>
      <c r="J130" s="48"/>
    </row>
    <row r="131" ht="357.0" customHeight="1">
      <c r="I131" s="48"/>
      <c r="J131" s="48"/>
    </row>
    <row r="132" ht="357.0" customHeight="1">
      <c r="I132" s="48"/>
      <c r="J132" s="48"/>
    </row>
    <row r="133" ht="357.0" customHeight="1">
      <c r="I133" s="48"/>
      <c r="J133" s="48"/>
    </row>
    <row r="134" ht="357.0" customHeight="1">
      <c r="I134" s="48"/>
      <c r="J134" s="48"/>
    </row>
    <row r="135" ht="357.0" customHeight="1">
      <c r="I135" s="48"/>
      <c r="J135" s="48"/>
    </row>
    <row r="136" ht="357.0" customHeight="1">
      <c r="I136" s="48"/>
      <c r="J136" s="48"/>
    </row>
    <row r="137" ht="357.0" customHeight="1">
      <c r="I137" s="48"/>
      <c r="J137" s="48"/>
    </row>
    <row r="138" ht="357.0" customHeight="1">
      <c r="I138" s="48"/>
      <c r="J138" s="48"/>
    </row>
    <row r="139" ht="357.0" customHeight="1">
      <c r="I139" s="48"/>
      <c r="J139" s="48"/>
    </row>
    <row r="140" ht="357.0" customHeight="1">
      <c r="I140" s="48"/>
      <c r="J140" s="48"/>
    </row>
    <row r="141" ht="357.0" customHeight="1">
      <c r="I141" s="48"/>
      <c r="J141" s="48"/>
    </row>
    <row r="142" ht="357.0" customHeight="1">
      <c r="I142" s="48"/>
      <c r="J142" s="48"/>
    </row>
    <row r="143" ht="357.0" customHeight="1">
      <c r="I143" s="48"/>
      <c r="J143" s="48"/>
    </row>
    <row r="144" ht="357.0" customHeight="1">
      <c r="I144" s="48"/>
      <c r="J144" s="48"/>
    </row>
    <row r="145" ht="357.0" customHeight="1">
      <c r="I145" s="48"/>
      <c r="J145" s="48"/>
    </row>
    <row r="146" ht="357.0" customHeight="1">
      <c r="I146" s="48"/>
      <c r="J146" s="48"/>
    </row>
    <row r="147" ht="357.0" customHeight="1">
      <c r="I147" s="48"/>
      <c r="J147" s="48"/>
    </row>
    <row r="148" ht="357.0" customHeight="1">
      <c r="I148" s="48"/>
      <c r="J148" s="48"/>
    </row>
    <row r="149" ht="357.0" customHeight="1">
      <c r="I149" s="48"/>
      <c r="J149" s="48"/>
    </row>
    <row r="150" ht="357.0" customHeight="1">
      <c r="I150" s="48"/>
      <c r="J150" s="48"/>
    </row>
    <row r="151" ht="357.0" customHeight="1">
      <c r="I151" s="48"/>
      <c r="J151" s="48"/>
    </row>
    <row r="152" ht="357.0" customHeight="1">
      <c r="I152" s="48"/>
      <c r="J152" s="48"/>
    </row>
    <row r="153" ht="357.0" customHeight="1">
      <c r="I153" s="48"/>
      <c r="J153" s="48"/>
    </row>
    <row r="154" ht="357.0" customHeight="1">
      <c r="I154" s="48"/>
      <c r="J154" s="48"/>
    </row>
    <row r="155" ht="357.0" customHeight="1">
      <c r="I155" s="48"/>
      <c r="J155" s="48"/>
    </row>
    <row r="156" ht="357.0" customHeight="1">
      <c r="I156" s="48"/>
      <c r="J156" s="48"/>
    </row>
    <row r="157" ht="357.0" customHeight="1">
      <c r="I157" s="48"/>
      <c r="J157" s="48"/>
    </row>
    <row r="158" ht="357.0" customHeight="1">
      <c r="I158" s="48"/>
      <c r="J158" s="48"/>
    </row>
    <row r="159" ht="357.0" customHeight="1">
      <c r="I159" s="48"/>
      <c r="J159" s="48"/>
    </row>
    <row r="160" ht="357.0" customHeight="1">
      <c r="I160" s="48"/>
      <c r="J160" s="48"/>
    </row>
    <row r="161" ht="357.0" customHeight="1">
      <c r="I161" s="48"/>
      <c r="J161" s="48"/>
    </row>
    <row r="162" ht="357.0" customHeight="1">
      <c r="I162" s="48"/>
      <c r="J162" s="48"/>
    </row>
    <row r="163" ht="357.0" customHeight="1">
      <c r="I163" s="48"/>
      <c r="J163" s="48"/>
    </row>
    <row r="164" ht="357.0" customHeight="1">
      <c r="I164" s="48"/>
      <c r="J164" s="48"/>
    </row>
    <row r="165" ht="357.0" customHeight="1">
      <c r="I165" s="48"/>
      <c r="J165" s="48"/>
    </row>
    <row r="166" ht="357.0" customHeight="1">
      <c r="I166" s="48"/>
      <c r="J166" s="48"/>
    </row>
    <row r="167" ht="357.0" customHeight="1">
      <c r="I167" s="48"/>
      <c r="J167" s="48"/>
    </row>
    <row r="168" ht="357.0" customHeight="1">
      <c r="I168" s="48"/>
      <c r="J168" s="48"/>
    </row>
    <row r="169" ht="357.0" customHeight="1">
      <c r="I169" s="48"/>
      <c r="J169" s="48"/>
    </row>
    <row r="170" ht="357.0" customHeight="1">
      <c r="I170" s="48"/>
      <c r="J170" s="48"/>
    </row>
    <row r="171" ht="357.0" customHeight="1">
      <c r="I171" s="48"/>
      <c r="J171" s="48"/>
    </row>
    <row r="172" ht="357.0" customHeight="1">
      <c r="I172" s="48"/>
      <c r="J172" s="48"/>
    </row>
    <row r="173" ht="357.0" customHeight="1">
      <c r="I173" s="48"/>
      <c r="J173" s="48"/>
    </row>
    <row r="174" ht="357.0" customHeight="1">
      <c r="I174" s="48"/>
      <c r="J174" s="48"/>
    </row>
    <row r="175" ht="357.0" customHeight="1">
      <c r="I175" s="48"/>
      <c r="J175" s="48"/>
    </row>
    <row r="176" ht="357.0" customHeight="1">
      <c r="I176" s="48"/>
      <c r="J176" s="48"/>
    </row>
    <row r="177" ht="357.0" customHeight="1">
      <c r="I177" s="48"/>
      <c r="J177" s="48"/>
    </row>
    <row r="178" ht="357.0" customHeight="1">
      <c r="I178" s="48"/>
      <c r="J178" s="48"/>
    </row>
    <row r="179" ht="357.0" customHeight="1">
      <c r="I179" s="48"/>
      <c r="J179" s="48"/>
    </row>
    <row r="180" ht="357.0" customHeight="1">
      <c r="I180" s="48"/>
      <c r="J180" s="48"/>
    </row>
    <row r="181" ht="357.0" customHeight="1">
      <c r="I181" s="48"/>
      <c r="J181" s="48"/>
    </row>
    <row r="182" ht="357.0" customHeight="1">
      <c r="I182" s="48"/>
      <c r="J182" s="48"/>
    </row>
    <row r="183" ht="357.0" customHeight="1">
      <c r="I183" s="48"/>
      <c r="J183" s="48"/>
    </row>
    <row r="184" ht="357.0" customHeight="1">
      <c r="I184" s="48"/>
      <c r="J184" s="48"/>
    </row>
    <row r="185" ht="357.0" customHeight="1">
      <c r="I185" s="48"/>
      <c r="J185" s="48"/>
    </row>
    <row r="186" ht="357.0" customHeight="1">
      <c r="I186" s="48"/>
      <c r="J186" s="48"/>
    </row>
    <row r="187" ht="357.0" customHeight="1">
      <c r="I187" s="48"/>
      <c r="J187" s="48"/>
    </row>
    <row r="188" ht="357.0" customHeight="1">
      <c r="I188" s="48"/>
      <c r="J188" s="48"/>
    </row>
    <row r="189" ht="357.0" customHeight="1">
      <c r="I189" s="48"/>
      <c r="J189" s="48"/>
    </row>
    <row r="190" ht="357.0" customHeight="1">
      <c r="I190" s="48"/>
      <c r="J190" s="48"/>
    </row>
    <row r="191" ht="357.0" customHeight="1">
      <c r="I191" s="48"/>
      <c r="J191" s="48"/>
    </row>
    <row r="192" ht="357.0" customHeight="1">
      <c r="I192" s="48"/>
      <c r="J192" s="48"/>
    </row>
    <row r="193" ht="357.0" customHeight="1">
      <c r="I193" s="48"/>
      <c r="J193" s="48"/>
    </row>
    <row r="194" ht="357.0" customHeight="1">
      <c r="I194" s="48"/>
      <c r="J194" s="48"/>
    </row>
    <row r="195" ht="357.0" customHeight="1">
      <c r="I195" s="48"/>
      <c r="J195" s="48"/>
    </row>
    <row r="196" ht="357.0" customHeight="1">
      <c r="I196" s="48"/>
      <c r="J196" s="48"/>
    </row>
    <row r="197" ht="357.0" customHeight="1">
      <c r="I197" s="48"/>
      <c r="J197" s="48"/>
    </row>
    <row r="198" ht="357.0" customHeight="1">
      <c r="I198" s="48"/>
      <c r="J198" s="48"/>
    </row>
    <row r="199" ht="357.0" customHeight="1">
      <c r="I199" s="48"/>
      <c r="J199" s="48"/>
    </row>
    <row r="200" ht="357.0" customHeight="1">
      <c r="I200" s="48"/>
      <c r="J200" s="48"/>
    </row>
    <row r="201" ht="357.0" customHeight="1">
      <c r="I201" s="48"/>
      <c r="J201" s="48"/>
    </row>
    <row r="202" ht="357.0" customHeight="1">
      <c r="I202" s="48"/>
      <c r="J202" s="48"/>
    </row>
    <row r="203" ht="357.0" customHeight="1">
      <c r="I203" s="48"/>
      <c r="J203" s="48"/>
    </row>
    <row r="204" ht="357.0" customHeight="1">
      <c r="I204" s="48"/>
      <c r="J204" s="48"/>
    </row>
    <row r="205" ht="357.0" customHeight="1">
      <c r="I205" s="48"/>
      <c r="J205" s="48"/>
    </row>
    <row r="206" ht="357.0" customHeight="1">
      <c r="I206" s="48"/>
      <c r="J206" s="48"/>
    </row>
    <row r="207" ht="357.0" customHeight="1">
      <c r="I207" s="48"/>
      <c r="J207" s="48"/>
    </row>
    <row r="208" ht="357.0" customHeight="1">
      <c r="I208" s="48"/>
      <c r="J208" s="48"/>
    </row>
    <row r="209" ht="357.0" customHeight="1">
      <c r="I209" s="48"/>
      <c r="J209" s="48"/>
    </row>
    <row r="210" ht="357.0" customHeight="1">
      <c r="I210" s="48"/>
      <c r="J210" s="48"/>
    </row>
    <row r="211" ht="357.0" customHeight="1">
      <c r="I211" s="48"/>
      <c r="J211" s="48"/>
    </row>
    <row r="212" ht="357.0" customHeight="1">
      <c r="I212" s="48"/>
      <c r="J212" s="48"/>
    </row>
    <row r="213" ht="357.0" customHeight="1">
      <c r="I213" s="48"/>
      <c r="J213" s="48"/>
    </row>
    <row r="214" ht="357.0" customHeight="1">
      <c r="I214" s="48"/>
      <c r="J214" s="48"/>
    </row>
    <row r="215" ht="357.0" customHeight="1">
      <c r="I215" s="48"/>
      <c r="J215" s="48"/>
    </row>
    <row r="216" ht="357.0" customHeight="1">
      <c r="I216" s="48"/>
      <c r="J216" s="48"/>
    </row>
    <row r="217" ht="357.0" customHeight="1">
      <c r="I217" s="48"/>
      <c r="J217" s="48"/>
    </row>
    <row r="218" ht="357.0" customHeight="1">
      <c r="I218" s="48"/>
      <c r="J218" s="48"/>
    </row>
    <row r="219" ht="357.0" customHeight="1">
      <c r="I219" s="48"/>
      <c r="J219" s="48"/>
    </row>
    <row r="220" ht="357.0" customHeight="1">
      <c r="I220" s="48"/>
      <c r="J220" s="48"/>
    </row>
    <row r="221" ht="357.0" customHeight="1">
      <c r="I221" s="48"/>
      <c r="J221" s="48"/>
    </row>
    <row r="222" ht="357.0" customHeight="1">
      <c r="I222" s="48"/>
      <c r="J222" s="48"/>
    </row>
    <row r="223" ht="357.0" customHeight="1">
      <c r="I223" s="48"/>
      <c r="J223" s="48"/>
    </row>
    <row r="224" ht="357.0" customHeight="1">
      <c r="I224" s="48"/>
      <c r="J224" s="48"/>
    </row>
    <row r="225" ht="357.0" customHeight="1">
      <c r="I225" s="48"/>
      <c r="J225" s="48"/>
    </row>
    <row r="226" ht="357.0" customHeight="1">
      <c r="I226" s="48"/>
      <c r="J226" s="48"/>
    </row>
    <row r="227" ht="357.0" customHeight="1">
      <c r="I227" s="48"/>
      <c r="J227" s="48"/>
    </row>
    <row r="228" ht="357.0" customHeight="1">
      <c r="I228" s="48"/>
      <c r="J228" s="48"/>
    </row>
    <row r="229" ht="357.0" customHeight="1">
      <c r="I229" s="48"/>
      <c r="J229" s="48"/>
    </row>
    <row r="230" ht="357.0" customHeight="1">
      <c r="I230" s="48"/>
      <c r="J230" s="48"/>
    </row>
    <row r="231" ht="357.0" customHeight="1">
      <c r="I231" s="48"/>
      <c r="J231" s="48"/>
    </row>
    <row r="232" ht="357.0" customHeight="1">
      <c r="I232" s="48"/>
      <c r="J232" s="48"/>
    </row>
    <row r="233" ht="357.0" customHeight="1">
      <c r="I233" s="48"/>
      <c r="J233" s="48"/>
    </row>
    <row r="234" ht="357.0" customHeight="1">
      <c r="I234" s="48"/>
      <c r="J234" s="48"/>
    </row>
    <row r="235" ht="357.0" customHeight="1">
      <c r="I235" s="48"/>
      <c r="J235" s="48"/>
    </row>
    <row r="236" ht="357.0" customHeight="1">
      <c r="I236" s="48"/>
      <c r="J236" s="48"/>
    </row>
    <row r="237" ht="357.0" customHeight="1">
      <c r="I237" s="48"/>
      <c r="J237" s="48"/>
    </row>
    <row r="238" ht="357.0" customHeight="1">
      <c r="I238" s="48"/>
      <c r="J238" s="48"/>
    </row>
    <row r="239" ht="357.0" customHeight="1">
      <c r="I239" s="48"/>
      <c r="J239" s="48"/>
    </row>
    <row r="240" ht="357.0" customHeight="1">
      <c r="I240" s="48"/>
      <c r="J240" s="48"/>
    </row>
    <row r="241" ht="357.0" customHeight="1">
      <c r="I241" s="48"/>
      <c r="J241" s="48"/>
    </row>
    <row r="242" ht="357.0" customHeight="1">
      <c r="I242" s="48"/>
      <c r="J242" s="48"/>
    </row>
    <row r="243" ht="357.0" customHeight="1">
      <c r="I243" s="48"/>
      <c r="J243" s="48"/>
    </row>
    <row r="244" ht="357.0" customHeight="1">
      <c r="I244" s="48"/>
      <c r="J244" s="48"/>
    </row>
    <row r="245" ht="357.0" customHeight="1">
      <c r="I245" s="48"/>
      <c r="J245" s="48"/>
    </row>
    <row r="246" ht="357.0" customHeight="1">
      <c r="I246" s="48"/>
      <c r="J246" s="48"/>
    </row>
    <row r="247" ht="357.0" customHeight="1">
      <c r="I247" s="48"/>
      <c r="J247" s="48"/>
    </row>
    <row r="248" ht="357.0" customHeight="1">
      <c r="I248" s="48"/>
      <c r="J248" s="48"/>
    </row>
    <row r="249" ht="357.0" customHeight="1">
      <c r="I249" s="48"/>
      <c r="J249" s="48"/>
    </row>
    <row r="250" ht="357.0" customHeight="1">
      <c r="I250" s="48"/>
      <c r="J250" s="48"/>
    </row>
    <row r="251" ht="357.0" customHeight="1">
      <c r="I251" s="48"/>
      <c r="J251" s="48"/>
    </row>
    <row r="252" ht="357.0" customHeight="1">
      <c r="I252" s="48"/>
      <c r="J252" s="48"/>
    </row>
    <row r="253" ht="357.0" customHeight="1">
      <c r="I253" s="48"/>
      <c r="J253" s="48"/>
    </row>
    <row r="254" ht="357.0" customHeight="1">
      <c r="I254" s="48"/>
      <c r="J254" s="48"/>
    </row>
    <row r="255" ht="357.0" customHeight="1">
      <c r="I255" s="48"/>
      <c r="J255" s="48"/>
    </row>
    <row r="256" ht="357.0" customHeight="1">
      <c r="I256" s="48"/>
      <c r="J256" s="48"/>
    </row>
    <row r="257" ht="357.0" customHeight="1">
      <c r="I257" s="48"/>
      <c r="J257" s="48"/>
    </row>
    <row r="258" ht="357.0" customHeight="1">
      <c r="I258" s="48"/>
      <c r="J258" s="48"/>
    </row>
    <row r="259" ht="357.0" customHeight="1">
      <c r="I259" s="48"/>
      <c r="J259" s="48"/>
    </row>
    <row r="260" ht="357.0" customHeight="1">
      <c r="I260" s="48"/>
      <c r="J260" s="48"/>
    </row>
    <row r="261" ht="357.0" customHeight="1">
      <c r="I261" s="48"/>
      <c r="J261" s="48"/>
    </row>
    <row r="262" ht="357.0" customHeight="1">
      <c r="I262" s="48"/>
      <c r="J262" s="48"/>
    </row>
    <row r="263" ht="357.0" customHeight="1">
      <c r="I263" s="48"/>
      <c r="J263" s="48"/>
    </row>
    <row r="264" ht="357.0" customHeight="1">
      <c r="I264" s="48"/>
      <c r="J264" s="48"/>
    </row>
    <row r="265" ht="357.0" customHeight="1">
      <c r="I265" s="48"/>
      <c r="J265" s="48"/>
    </row>
    <row r="266" ht="357.0" customHeight="1">
      <c r="I266" s="48"/>
      <c r="J266" s="48"/>
    </row>
    <row r="267" ht="357.0" customHeight="1">
      <c r="I267" s="48"/>
      <c r="J267" s="48"/>
    </row>
    <row r="268" ht="357.0" customHeight="1">
      <c r="I268" s="48"/>
      <c r="J268" s="48"/>
    </row>
    <row r="269" ht="357.0" customHeight="1">
      <c r="I269" s="48"/>
      <c r="J269" s="48"/>
    </row>
    <row r="270" ht="357.0" customHeight="1">
      <c r="I270" s="48"/>
      <c r="J270" s="48"/>
    </row>
    <row r="271" ht="357.0" customHeight="1">
      <c r="I271" s="48"/>
      <c r="J271" s="48"/>
    </row>
    <row r="272" ht="357.0" customHeight="1">
      <c r="I272" s="48"/>
      <c r="J272" s="48"/>
    </row>
    <row r="273" ht="357.0" customHeight="1">
      <c r="I273" s="48"/>
      <c r="J273" s="48"/>
    </row>
    <row r="274" ht="357.0" customHeight="1">
      <c r="I274" s="48"/>
      <c r="J274" s="48"/>
    </row>
    <row r="275" ht="357.0" customHeight="1">
      <c r="I275" s="48"/>
      <c r="J275" s="48"/>
    </row>
    <row r="276" ht="357.0" customHeight="1">
      <c r="I276" s="48"/>
      <c r="J276" s="48"/>
    </row>
    <row r="277" ht="357.0" customHeight="1">
      <c r="I277" s="48"/>
      <c r="J277" s="48"/>
    </row>
    <row r="278" ht="357.0" customHeight="1">
      <c r="I278" s="48"/>
      <c r="J278" s="48"/>
    </row>
    <row r="279" ht="357.0" customHeight="1">
      <c r="I279" s="48"/>
      <c r="J279" s="48"/>
    </row>
    <row r="280" ht="357.0" customHeight="1">
      <c r="I280" s="48"/>
      <c r="J280" s="48"/>
    </row>
    <row r="281" ht="357.0" customHeight="1">
      <c r="I281" s="48"/>
      <c r="J281" s="48"/>
    </row>
    <row r="282" ht="357.0" customHeight="1">
      <c r="I282" s="48"/>
      <c r="J282" s="48"/>
    </row>
    <row r="283" ht="357.0" customHeight="1">
      <c r="I283" s="48"/>
      <c r="J283" s="48"/>
    </row>
    <row r="284" ht="357.0" customHeight="1">
      <c r="I284" s="48"/>
      <c r="J284" s="48"/>
    </row>
    <row r="285" ht="357.0" customHeight="1">
      <c r="I285" s="48"/>
      <c r="J285" s="48"/>
    </row>
    <row r="286" ht="357.0" customHeight="1">
      <c r="I286" s="48"/>
      <c r="J286" s="48"/>
    </row>
    <row r="287" ht="357.0" customHeight="1">
      <c r="I287" s="48"/>
      <c r="J287" s="48"/>
    </row>
    <row r="288" ht="357.0" customHeight="1">
      <c r="I288" s="48"/>
      <c r="J288" s="48"/>
    </row>
    <row r="289" ht="357.0" customHeight="1">
      <c r="I289" s="48"/>
      <c r="J289" s="48"/>
    </row>
    <row r="290" ht="357.0" customHeight="1">
      <c r="I290" s="48"/>
      <c r="J290" s="48"/>
    </row>
    <row r="291" ht="357.0" customHeight="1">
      <c r="I291" s="48"/>
      <c r="J291" s="48"/>
    </row>
    <row r="292" ht="357.0" customHeight="1">
      <c r="I292" s="48"/>
      <c r="J292" s="48"/>
    </row>
    <row r="293" ht="357.0" customHeight="1">
      <c r="I293" s="48"/>
      <c r="J293" s="48"/>
    </row>
    <row r="294" ht="357.0" customHeight="1">
      <c r="I294" s="48"/>
      <c r="J294" s="48"/>
    </row>
    <row r="295" ht="357.0" customHeight="1">
      <c r="I295" s="48"/>
      <c r="J295" s="48"/>
    </row>
    <row r="296" ht="357.0" customHeight="1">
      <c r="I296" s="48"/>
      <c r="J296" s="48"/>
    </row>
    <row r="297" ht="357.0" customHeight="1">
      <c r="I297" s="48"/>
      <c r="J297" s="48"/>
    </row>
    <row r="298" ht="357.0" customHeight="1">
      <c r="I298" s="48"/>
      <c r="J298" s="48"/>
    </row>
    <row r="299" ht="357.0" customHeight="1">
      <c r="I299" s="48"/>
      <c r="J299" s="48"/>
    </row>
    <row r="300" ht="357.0" customHeight="1">
      <c r="I300" s="48"/>
      <c r="J300" s="48"/>
    </row>
    <row r="301" ht="357.0" customHeight="1">
      <c r="I301" s="48"/>
      <c r="J301" s="48"/>
    </row>
    <row r="302" ht="357.0" customHeight="1">
      <c r="I302" s="48"/>
      <c r="J302" s="48"/>
    </row>
    <row r="303" ht="357.0" customHeight="1">
      <c r="I303" s="48"/>
      <c r="J303" s="48"/>
    </row>
    <row r="304" ht="357.0" customHeight="1">
      <c r="I304" s="48"/>
      <c r="J304" s="48"/>
    </row>
    <row r="305" ht="357.0" customHeight="1">
      <c r="I305" s="48"/>
      <c r="J305" s="48"/>
    </row>
    <row r="306" ht="357.0" customHeight="1">
      <c r="I306" s="48"/>
      <c r="J306" s="48"/>
    </row>
    <row r="307" ht="357.0" customHeight="1">
      <c r="I307" s="48"/>
      <c r="J307" s="48"/>
    </row>
    <row r="308" ht="357.0" customHeight="1">
      <c r="I308" s="48"/>
      <c r="J308" s="48"/>
    </row>
    <row r="309" ht="357.0" customHeight="1">
      <c r="I309" s="48"/>
      <c r="J309" s="48"/>
    </row>
    <row r="310" ht="357.0" customHeight="1">
      <c r="I310" s="48"/>
      <c r="J310" s="48"/>
    </row>
    <row r="311" ht="357.0" customHeight="1">
      <c r="I311" s="48"/>
      <c r="J311" s="48"/>
    </row>
    <row r="312" ht="357.0" customHeight="1">
      <c r="I312" s="48"/>
      <c r="J312" s="48"/>
    </row>
    <row r="313" ht="357.0" customHeight="1">
      <c r="I313" s="48"/>
      <c r="J313" s="48"/>
    </row>
    <row r="314" ht="357.0" customHeight="1">
      <c r="I314" s="48"/>
      <c r="J314" s="48"/>
    </row>
    <row r="315" ht="357.0" customHeight="1">
      <c r="I315" s="48"/>
      <c r="J315" s="48"/>
    </row>
    <row r="316" ht="357.0" customHeight="1">
      <c r="I316" s="48"/>
      <c r="J316" s="48"/>
    </row>
    <row r="317" ht="357.0" customHeight="1">
      <c r="I317" s="48"/>
      <c r="J317" s="48"/>
    </row>
    <row r="318" ht="357.0" customHeight="1">
      <c r="I318" s="48"/>
      <c r="J318" s="48"/>
    </row>
    <row r="319" ht="357.0" customHeight="1">
      <c r="I319" s="48"/>
      <c r="J319" s="48"/>
    </row>
    <row r="320" ht="357.0" customHeight="1">
      <c r="I320" s="48"/>
      <c r="J320" s="48"/>
    </row>
    <row r="321" ht="357.0" customHeight="1">
      <c r="I321" s="48"/>
      <c r="J321" s="48"/>
    </row>
    <row r="322" ht="357.0" customHeight="1">
      <c r="I322" s="48"/>
      <c r="J322" s="48"/>
    </row>
    <row r="323" ht="357.0" customHeight="1">
      <c r="I323" s="48"/>
      <c r="J323" s="48"/>
    </row>
    <row r="324" ht="357.0" customHeight="1">
      <c r="I324" s="48"/>
      <c r="J324" s="48"/>
    </row>
    <row r="325" ht="357.0" customHeight="1">
      <c r="I325" s="48"/>
      <c r="J325" s="48"/>
    </row>
    <row r="326" ht="357.0" customHeight="1">
      <c r="I326" s="48"/>
      <c r="J326" s="48"/>
    </row>
    <row r="327" ht="357.0" customHeight="1">
      <c r="I327" s="48"/>
      <c r="J327" s="48"/>
    </row>
    <row r="328" ht="357.0" customHeight="1">
      <c r="I328" s="48"/>
      <c r="J328" s="48"/>
    </row>
    <row r="329" ht="357.0" customHeight="1">
      <c r="I329" s="48"/>
      <c r="J329" s="48"/>
    </row>
    <row r="330" ht="357.0" customHeight="1">
      <c r="I330" s="48"/>
      <c r="J330" s="48"/>
    </row>
    <row r="331" ht="357.0" customHeight="1">
      <c r="I331" s="48"/>
      <c r="J331" s="48"/>
    </row>
    <row r="332" ht="357.0" customHeight="1">
      <c r="I332" s="48"/>
      <c r="J332" s="48"/>
    </row>
    <row r="333" ht="357.0" customHeight="1">
      <c r="I333" s="48"/>
      <c r="J333" s="48"/>
    </row>
    <row r="334" ht="357.0" customHeight="1">
      <c r="I334" s="48"/>
      <c r="J334" s="48"/>
    </row>
    <row r="335" ht="357.0" customHeight="1">
      <c r="I335" s="48"/>
      <c r="J335" s="48"/>
    </row>
    <row r="336" ht="357.0" customHeight="1">
      <c r="I336" s="48"/>
      <c r="J336" s="48"/>
    </row>
    <row r="337" ht="357.0" customHeight="1">
      <c r="I337" s="48"/>
      <c r="J337" s="48"/>
    </row>
    <row r="338" ht="357.0" customHeight="1">
      <c r="I338" s="48"/>
      <c r="J338" s="48"/>
    </row>
    <row r="339" ht="357.0" customHeight="1">
      <c r="I339" s="48"/>
      <c r="J339" s="48"/>
    </row>
    <row r="340" ht="357.0" customHeight="1">
      <c r="I340" s="48"/>
      <c r="J340" s="48"/>
    </row>
    <row r="341" ht="357.0" customHeight="1">
      <c r="I341" s="48"/>
      <c r="J341" s="48"/>
    </row>
    <row r="342" ht="357.0" customHeight="1">
      <c r="I342" s="48"/>
      <c r="J342" s="48"/>
    </row>
    <row r="343" ht="357.0" customHeight="1">
      <c r="I343" s="48"/>
      <c r="J343" s="48"/>
    </row>
    <row r="344" ht="357.0" customHeight="1">
      <c r="I344" s="48"/>
      <c r="J344" s="48"/>
    </row>
    <row r="345" ht="357.0" customHeight="1">
      <c r="I345" s="48"/>
      <c r="J345" s="48"/>
    </row>
    <row r="346" ht="357.0" customHeight="1">
      <c r="I346" s="48"/>
      <c r="J346" s="48"/>
    </row>
    <row r="347" ht="357.0" customHeight="1">
      <c r="I347" s="48"/>
      <c r="J347" s="48"/>
    </row>
    <row r="348" ht="357.0" customHeight="1">
      <c r="I348" s="48"/>
      <c r="J348" s="48"/>
    </row>
    <row r="349" ht="357.0" customHeight="1">
      <c r="I349" s="48"/>
      <c r="J349" s="48"/>
    </row>
    <row r="350" ht="357.0" customHeight="1">
      <c r="I350" s="48"/>
      <c r="J350" s="48"/>
    </row>
    <row r="351" ht="357.0" customHeight="1">
      <c r="I351" s="48"/>
      <c r="J351" s="48"/>
    </row>
    <row r="352" ht="357.0" customHeight="1">
      <c r="I352" s="48"/>
      <c r="J352" s="48"/>
    </row>
    <row r="353" ht="357.0" customHeight="1">
      <c r="I353" s="48"/>
      <c r="J353" s="48"/>
    </row>
    <row r="354" ht="357.0" customHeight="1">
      <c r="I354" s="48"/>
      <c r="J354" s="48"/>
    </row>
    <row r="355" ht="357.0" customHeight="1">
      <c r="I355" s="48"/>
      <c r="J355" s="48"/>
    </row>
    <row r="356" ht="357.0" customHeight="1">
      <c r="I356" s="48"/>
      <c r="J356" s="48"/>
    </row>
    <row r="357" ht="357.0" customHeight="1">
      <c r="I357" s="48"/>
      <c r="J357" s="48"/>
    </row>
    <row r="358" ht="357.0" customHeight="1">
      <c r="I358" s="48"/>
      <c r="J358" s="48"/>
    </row>
    <row r="359" ht="357.0" customHeight="1">
      <c r="I359" s="48"/>
      <c r="J359" s="48"/>
    </row>
    <row r="360" ht="357.0" customHeight="1">
      <c r="I360" s="48"/>
      <c r="J360" s="48"/>
    </row>
    <row r="361" ht="357.0" customHeight="1">
      <c r="I361" s="48"/>
      <c r="J361" s="48"/>
    </row>
    <row r="362" ht="357.0" customHeight="1">
      <c r="I362" s="48"/>
      <c r="J362" s="48"/>
    </row>
    <row r="363" ht="357.0" customHeight="1">
      <c r="I363" s="48"/>
      <c r="J363" s="48"/>
    </row>
    <row r="364" ht="357.0" customHeight="1">
      <c r="I364" s="48"/>
      <c r="J364" s="48"/>
    </row>
    <row r="365" ht="357.0" customHeight="1">
      <c r="I365" s="48"/>
      <c r="J365" s="48"/>
    </row>
    <row r="366" ht="357.0" customHeight="1">
      <c r="I366" s="48"/>
      <c r="J366" s="48"/>
    </row>
    <row r="367" ht="357.0" customHeight="1">
      <c r="I367" s="48"/>
      <c r="J367" s="48"/>
    </row>
    <row r="368" ht="357.0" customHeight="1">
      <c r="I368" s="48"/>
      <c r="J368" s="48"/>
    </row>
    <row r="369" ht="357.0" customHeight="1">
      <c r="I369" s="48"/>
      <c r="J369" s="48"/>
    </row>
    <row r="370" ht="357.0" customHeight="1">
      <c r="I370" s="48"/>
      <c r="J370" s="48"/>
    </row>
    <row r="371" ht="357.0" customHeight="1">
      <c r="I371" s="48"/>
      <c r="J371" s="48"/>
    </row>
    <row r="372" ht="357.0" customHeight="1">
      <c r="I372" s="48"/>
      <c r="J372" s="48"/>
    </row>
    <row r="373" ht="357.0" customHeight="1">
      <c r="I373" s="48"/>
      <c r="J373" s="48"/>
    </row>
    <row r="374" ht="357.0" customHeight="1">
      <c r="I374" s="48"/>
      <c r="J374" s="48"/>
    </row>
    <row r="375" ht="357.0" customHeight="1">
      <c r="I375" s="48"/>
      <c r="J375" s="48"/>
    </row>
    <row r="376" ht="357.0" customHeight="1">
      <c r="I376" s="48"/>
      <c r="J376" s="48"/>
    </row>
    <row r="377" ht="357.0" customHeight="1">
      <c r="I377" s="48"/>
      <c r="J377" s="48"/>
    </row>
    <row r="378" ht="357.0" customHeight="1">
      <c r="I378" s="48"/>
      <c r="J378" s="48"/>
    </row>
    <row r="379" ht="357.0" customHeight="1">
      <c r="I379" s="48"/>
      <c r="J379" s="48"/>
    </row>
    <row r="380" ht="357.0" customHeight="1">
      <c r="I380" s="48"/>
      <c r="J380" s="48"/>
    </row>
    <row r="381" ht="357.0" customHeight="1">
      <c r="I381" s="48"/>
      <c r="J381" s="48"/>
    </row>
    <row r="382" ht="357.0" customHeight="1">
      <c r="I382" s="48"/>
      <c r="J382" s="48"/>
    </row>
    <row r="383" ht="357.0" customHeight="1">
      <c r="I383" s="48"/>
      <c r="J383" s="48"/>
    </row>
    <row r="384" ht="357.0" customHeight="1">
      <c r="I384" s="48"/>
      <c r="J384" s="48"/>
    </row>
    <row r="385" ht="357.0" customHeight="1">
      <c r="I385" s="48"/>
      <c r="J385" s="48"/>
    </row>
    <row r="386" ht="357.0" customHeight="1">
      <c r="I386" s="48"/>
      <c r="J386" s="48"/>
    </row>
    <row r="387" ht="357.0" customHeight="1">
      <c r="I387" s="48"/>
      <c r="J387" s="48"/>
    </row>
    <row r="388" ht="357.0" customHeight="1">
      <c r="I388" s="48"/>
      <c r="J388" s="48"/>
    </row>
    <row r="389" ht="357.0" customHeight="1">
      <c r="I389" s="48"/>
      <c r="J389" s="48"/>
    </row>
    <row r="390" ht="357.0" customHeight="1">
      <c r="I390" s="48"/>
      <c r="J390" s="48"/>
    </row>
    <row r="391" ht="357.0" customHeight="1">
      <c r="I391" s="48"/>
      <c r="J391" s="48"/>
    </row>
    <row r="392" ht="357.0" customHeight="1">
      <c r="I392" s="48"/>
      <c r="J392" s="48"/>
    </row>
    <row r="393" ht="357.0" customHeight="1">
      <c r="I393" s="48"/>
      <c r="J393" s="48"/>
    </row>
    <row r="394" ht="357.0" customHeight="1">
      <c r="I394" s="48"/>
      <c r="J394" s="48"/>
    </row>
    <row r="395" ht="357.0" customHeight="1">
      <c r="I395" s="48"/>
      <c r="J395" s="48"/>
    </row>
    <row r="396" ht="357.0" customHeight="1">
      <c r="I396" s="48"/>
      <c r="J396" s="48"/>
    </row>
    <row r="397" ht="357.0" customHeight="1">
      <c r="I397" s="48"/>
      <c r="J397" s="48"/>
    </row>
    <row r="398" ht="357.0" customHeight="1">
      <c r="I398" s="48"/>
      <c r="J398" s="48"/>
    </row>
    <row r="399" ht="357.0" customHeight="1">
      <c r="I399" s="48"/>
      <c r="J399" s="48"/>
    </row>
    <row r="400" ht="357.0" customHeight="1">
      <c r="I400" s="48"/>
      <c r="J400" s="48"/>
    </row>
    <row r="401" ht="357.0" customHeight="1">
      <c r="I401" s="48"/>
      <c r="J401" s="48"/>
    </row>
    <row r="402" ht="357.0" customHeight="1">
      <c r="I402" s="48"/>
      <c r="J402" s="48"/>
    </row>
    <row r="403" ht="357.0" customHeight="1">
      <c r="I403" s="48"/>
      <c r="J403" s="48"/>
    </row>
    <row r="404" ht="357.0" customHeight="1">
      <c r="I404" s="48"/>
      <c r="J404" s="48"/>
    </row>
    <row r="405" ht="357.0" customHeight="1">
      <c r="I405" s="48"/>
      <c r="J405" s="48"/>
    </row>
    <row r="406" ht="357.0" customHeight="1">
      <c r="I406" s="48"/>
      <c r="J406" s="48"/>
    </row>
    <row r="407" ht="357.0" customHeight="1">
      <c r="I407" s="48"/>
      <c r="J407" s="48"/>
    </row>
    <row r="408" ht="357.0" customHeight="1">
      <c r="I408" s="48"/>
      <c r="J408" s="48"/>
    </row>
    <row r="409" ht="357.0" customHeight="1">
      <c r="I409" s="48"/>
      <c r="J409" s="48"/>
    </row>
    <row r="410" ht="357.0" customHeight="1">
      <c r="I410" s="48"/>
      <c r="J410" s="48"/>
    </row>
    <row r="411" ht="357.0" customHeight="1">
      <c r="I411" s="48"/>
      <c r="J411" s="48"/>
    </row>
    <row r="412" ht="357.0" customHeight="1">
      <c r="I412" s="48"/>
      <c r="J412" s="48"/>
    </row>
    <row r="413" ht="357.0" customHeight="1">
      <c r="I413" s="48"/>
      <c r="J413" s="48"/>
    </row>
    <row r="414" ht="357.0" customHeight="1">
      <c r="I414" s="48"/>
      <c r="J414" s="48"/>
    </row>
    <row r="415" ht="357.0" customHeight="1">
      <c r="I415" s="48"/>
      <c r="J415" s="48"/>
    </row>
    <row r="416" ht="357.0" customHeight="1">
      <c r="I416" s="48"/>
      <c r="J416" s="48"/>
    </row>
    <row r="417" ht="357.0" customHeight="1">
      <c r="I417" s="48"/>
      <c r="J417" s="48"/>
    </row>
    <row r="418" ht="357.0" customHeight="1">
      <c r="I418" s="48"/>
      <c r="J418" s="48"/>
    </row>
    <row r="419" ht="357.0" customHeight="1">
      <c r="I419" s="48"/>
      <c r="J419" s="48"/>
    </row>
    <row r="420" ht="357.0" customHeight="1">
      <c r="I420" s="48"/>
      <c r="J420" s="48"/>
    </row>
    <row r="421" ht="357.0" customHeight="1">
      <c r="I421" s="48"/>
      <c r="J421" s="48"/>
    </row>
    <row r="422" ht="357.0" customHeight="1">
      <c r="I422" s="48"/>
      <c r="J422" s="48"/>
    </row>
    <row r="423" ht="357.0" customHeight="1">
      <c r="I423" s="48"/>
      <c r="J423" s="48"/>
    </row>
    <row r="424" ht="357.0" customHeight="1">
      <c r="I424" s="48"/>
      <c r="J424" s="48"/>
    </row>
    <row r="425" ht="357.0" customHeight="1">
      <c r="I425" s="48"/>
      <c r="J425" s="48"/>
    </row>
    <row r="426" ht="357.0" customHeight="1">
      <c r="I426" s="48"/>
      <c r="J426" s="48"/>
    </row>
    <row r="427" ht="357.0" customHeight="1">
      <c r="I427" s="48"/>
      <c r="J427" s="48"/>
    </row>
    <row r="428" ht="357.0" customHeight="1">
      <c r="I428" s="48"/>
      <c r="J428" s="48"/>
    </row>
    <row r="429" ht="357.0" customHeight="1">
      <c r="I429" s="48"/>
      <c r="J429" s="48"/>
    </row>
    <row r="430" ht="357.0" customHeight="1">
      <c r="I430" s="48"/>
      <c r="J430" s="48"/>
    </row>
    <row r="431" ht="357.0" customHeight="1">
      <c r="I431" s="48"/>
      <c r="J431" s="48"/>
    </row>
    <row r="432" ht="357.0" customHeight="1">
      <c r="I432" s="48"/>
      <c r="J432" s="48"/>
    </row>
    <row r="433" ht="357.0" customHeight="1">
      <c r="I433" s="48"/>
      <c r="J433" s="48"/>
    </row>
    <row r="434" ht="357.0" customHeight="1">
      <c r="I434" s="48"/>
      <c r="J434" s="48"/>
    </row>
    <row r="435" ht="357.0" customHeight="1">
      <c r="I435" s="48"/>
      <c r="J435" s="48"/>
    </row>
    <row r="436" ht="357.0" customHeight="1">
      <c r="I436" s="48"/>
      <c r="J436" s="48"/>
    </row>
    <row r="437" ht="357.0" customHeight="1">
      <c r="I437" s="48"/>
      <c r="J437" s="48"/>
    </row>
    <row r="438" ht="357.0" customHeight="1">
      <c r="I438" s="48"/>
      <c r="J438" s="48"/>
    </row>
    <row r="439" ht="357.0" customHeight="1">
      <c r="I439" s="48"/>
      <c r="J439" s="48"/>
    </row>
    <row r="440" ht="357.0" customHeight="1">
      <c r="I440" s="48"/>
      <c r="J440" s="48"/>
    </row>
    <row r="441" ht="357.0" customHeight="1">
      <c r="I441" s="48"/>
      <c r="J441" s="48"/>
    </row>
    <row r="442" ht="357.0" customHeight="1">
      <c r="I442" s="48"/>
      <c r="J442" s="48"/>
    </row>
    <row r="443" ht="357.0" customHeight="1">
      <c r="I443" s="48"/>
      <c r="J443" s="48"/>
    </row>
    <row r="444" ht="357.0" customHeight="1">
      <c r="I444" s="48"/>
      <c r="J444" s="48"/>
    </row>
    <row r="445" ht="357.0" customHeight="1">
      <c r="I445" s="48"/>
      <c r="J445" s="48"/>
    </row>
    <row r="446" ht="357.0" customHeight="1">
      <c r="I446" s="48"/>
      <c r="J446" s="48"/>
    </row>
    <row r="447" ht="357.0" customHeight="1">
      <c r="I447" s="48"/>
      <c r="J447" s="48"/>
    </row>
    <row r="448" ht="357.0" customHeight="1">
      <c r="I448" s="48"/>
      <c r="J448" s="48"/>
    </row>
    <row r="449" ht="357.0" customHeight="1">
      <c r="I449" s="48"/>
      <c r="J449" s="48"/>
    </row>
    <row r="450" ht="357.0" customHeight="1">
      <c r="I450" s="48"/>
      <c r="J450" s="48"/>
    </row>
    <row r="451" ht="357.0" customHeight="1">
      <c r="I451" s="48"/>
      <c r="J451" s="48"/>
    </row>
    <row r="452" ht="357.0" customHeight="1">
      <c r="I452" s="48"/>
      <c r="J452" s="48"/>
    </row>
    <row r="453" ht="357.0" customHeight="1">
      <c r="I453" s="48"/>
      <c r="J453" s="48"/>
    </row>
    <row r="454" ht="357.0" customHeight="1">
      <c r="I454" s="48"/>
      <c r="J454" s="48"/>
    </row>
    <row r="455" ht="357.0" customHeight="1">
      <c r="I455" s="48"/>
      <c r="J455" s="48"/>
    </row>
    <row r="456" ht="357.0" customHeight="1">
      <c r="I456" s="48"/>
      <c r="J456" s="48"/>
    </row>
    <row r="457" ht="357.0" customHeight="1">
      <c r="I457" s="48"/>
      <c r="J457" s="48"/>
    </row>
    <row r="458" ht="357.0" customHeight="1">
      <c r="I458" s="48"/>
      <c r="J458" s="48"/>
    </row>
    <row r="459" ht="357.0" customHeight="1">
      <c r="I459" s="48"/>
      <c r="J459" s="48"/>
    </row>
    <row r="460" ht="357.0" customHeight="1">
      <c r="I460" s="48"/>
      <c r="J460" s="48"/>
    </row>
    <row r="461" ht="357.0" customHeight="1">
      <c r="I461" s="48"/>
      <c r="J461" s="48"/>
    </row>
    <row r="462" ht="357.0" customHeight="1">
      <c r="I462" s="48"/>
      <c r="J462" s="48"/>
    </row>
    <row r="463" ht="357.0" customHeight="1">
      <c r="I463" s="48"/>
      <c r="J463" s="48"/>
    </row>
    <row r="464" ht="357.0" customHeight="1">
      <c r="I464" s="48"/>
      <c r="J464" s="48"/>
    </row>
    <row r="465" ht="357.0" customHeight="1">
      <c r="I465" s="48"/>
      <c r="J465" s="48"/>
    </row>
    <row r="466" ht="357.0" customHeight="1">
      <c r="I466" s="48"/>
      <c r="J466" s="48"/>
    </row>
    <row r="467" ht="357.0" customHeight="1">
      <c r="I467" s="48"/>
      <c r="J467" s="48"/>
    </row>
    <row r="468" ht="357.0" customHeight="1">
      <c r="I468" s="48"/>
      <c r="J468" s="48"/>
    </row>
    <row r="469" ht="357.0" customHeight="1">
      <c r="I469" s="48"/>
      <c r="J469" s="48"/>
    </row>
    <row r="470" ht="357.0" customHeight="1">
      <c r="I470" s="48"/>
      <c r="J470" s="48"/>
    </row>
    <row r="471" ht="357.0" customHeight="1">
      <c r="I471" s="48"/>
      <c r="J471" s="48"/>
    </row>
    <row r="472" ht="357.0" customHeight="1">
      <c r="I472" s="48"/>
      <c r="J472" s="48"/>
    </row>
    <row r="473" ht="357.0" customHeight="1">
      <c r="I473" s="48"/>
      <c r="J473" s="48"/>
    </row>
    <row r="474" ht="357.0" customHeight="1">
      <c r="I474" s="48"/>
      <c r="J474" s="48"/>
    </row>
    <row r="475" ht="357.0" customHeight="1">
      <c r="I475" s="48"/>
      <c r="J475" s="48"/>
    </row>
    <row r="476" ht="357.0" customHeight="1">
      <c r="I476" s="48"/>
      <c r="J476" s="48"/>
    </row>
    <row r="477" ht="357.0" customHeight="1">
      <c r="I477" s="48"/>
      <c r="J477" s="48"/>
    </row>
    <row r="478" ht="357.0" customHeight="1">
      <c r="I478" s="48"/>
      <c r="J478" s="48"/>
    </row>
    <row r="479" ht="357.0" customHeight="1">
      <c r="I479" s="48"/>
      <c r="J479" s="48"/>
    </row>
    <row r="480" ht="357.0" customHeight="1">
      <c r="I480" s="48"/>
      <c r="J480" s="48"/>
    </row>
    <row r="481" ht="357.0" customHeight="1">
      <c r="I481" s="48"/>
      <c r="J481" s="48"/>
    </row>
    <row r="482" ht="357.0" customHeight="1">
      <c r="I482" s="48"/>
      <c r="J482" s="48"/>
    </row>
    <row r="483" ht="357.0" customHeight="1">
      <c r="I483" s="48"/>
      <c r="J483" s="48"/>
    </row>
    <row r="484" ht="357.0" customHeight="1">
      <c r="I484" s="48"/>
      <c r="J484" s="48"/>
    </row>
    <row r="485" ht="357.0" customHeight="1">
      <c r="I485" s="48"/>
      <c r="J485" s="48"/>
    </row>
    <row r="486" ht="357.0" customHeight="1">
      <c r="I486" s="48"/>
      <c r="J486" s="48"/>
    </row>
    <row r="487" ht="357.0" customHeight="1">
      <c r="I487" s="48"/>
      <c r="J487" s="48"/>
    </row>
    <row r="488" ht="357.0" customHeight="1">
      <c r="I488" s="48"/>
      <c r="J488" s="48"/>
    </row>
    <row r="489" ht="357.0" customHeight="1">
      <c r="I489" s="48"/>
      <c r="J489" s="48"/>
    </row>
    <row r="490" ht="357.0" customHeight="1">
      <c r="I490" s="48"/>
      <c r="J490" s="48"/>
    </row>
    <row r="491" ht="357.0" customHeight="1">
      <c r="I491" s="48"/>
      <c r="J491" s="48"/>
    </row>
    <row r="492" ht="357.0" customHeight="1">
      <c r="I492" s="48"/>
      <c r="J492" s="48"/>
    </row>
    <row r="493" ht="357.0" customHeight="1">
      <c r="I493" s="48"/>
      <c r="J493" s="48"/>
    </row>
    <row r="494" ht="357.0" customHeight="1">
      <c r="I494" s="48"/>
      <c r="J494" s="48"/>
    </row>
    <row r="495" ht="357.0" customHeight="1">
      <c r="I495" s="48"/>
      <c r="J495" s="48"/>
    </row>
    <row r="496" ht="357.0" customHeight="1">
      <c r="I496" s="48"/>
      <c r="J496" s="48"/>
    </row>
    <row r="497" ht="357.0" customHeight="1">
      <c r="I497" s="48"/>
      <c r="J497" s="48"/>
    </row>
    <row r="498" ht="357.0" customHeight="1">
      <c r="I498" s="48"/>
      <c r="J498" s="48"/>
    </row>
    <row r="499" ht="357.0" customHeight="1">
      <c r="I499" s="48"/>
      <c r="J499" s="48"/>
    </row>
    <row r="500" ht="357.0" customHeight="1">
      <c r="I500" s="48"/>
      <c r="J500" s="48"/>
    </row>
    <row r="501" ht="357.0" customHeight="1">
      <c r="I501" s="48"/>
      <c r="J501" s="48"/>
    </row>
    <row r="502" ht="357.0" customHeight="1">
      <c r="I502" s="48"/>
      <c r="J502" s="48"/>
    </row>
    <row r="503" ht="357.0" customHeight="1">
      <c r="I503" s="48"/>
      <c r="J503" s="48"/>
    </row>
    <row r="504" ht="357.0" customHeight="1">
      <c r="I504" s="48"/>
      <c r="J504" s="48"/>
    </row>
    <row r="505" ht="357.0" customHeight="1">
      <c r="I505" s="48"/>
      <c r="J505" s="48"/>
    </row>
    <row r="506" ht="357.0" customHeight="1">
      <c r="I506" s="48"/>
      <c r="J506" s="48"/>
    </row>
    <row r="507" ht="357.0" customHeight="1">
      <c r="I507" s="48"/>
      <c r="J507" s="48"/>
    </row>
    <row r="508" ht="357.0" customHeight="1">
      <c r="I508" s="48"/>
      <c r="J508" s="48"/>
    </row>
    <row r="509" ht="357.0" customHeight="1">
      <c r="I509" s="48"/>
      <c r="J509" s="48"/>
    </row>
    <row r="510" ht="357.0" customHeight="1">
      <c r="I510" s="48"/>
      <c r="J510" s="48"/>
    </row>
    <row r="511" ht="357.0" customHeight="1">
      <c r="I511" s="48"/>
      <c r="J511" s="48"/>
    </row>
    <row r="512" ht="357.0" customHeight="1">
      <c r="I512" s="48"/>
      <c r="J512" s="48"/>
    </row>
    <row r="513" ht="357.0" customHeight="1">
      <c r="I513" s="48"/>
      <c r="J513" s="48"/>
    </row>
    <row r="514" ht="357.0" customHeight="1">
      <c r="I514" s="48"/>
      <c r="J514" s="48"/>
    </row>
    <row r="515" ht="357.0" customHeight="1">
      <c r="I515" s="48"/>
      <c r="J515" s="48"/>
    </row>
    <row r="516" ht="357.0" customHeight="1">
      <c r="I516" s="48"/>
      <c r="J516" s="48"/>
    </row>
    <row r="517" ht="357.0" customHeight="1">
      <c r="I517" s="48"/>
      <c r="J517" s="48"/>
    </row>
    <row r="518" ht="357.0" customHeight="1">
      <c r="I518" s="48"/>
      <c r="J518" s="48"/>
    </row>
    <row r="519" ht="357.0" customHeight="1">
      <c r="I519" s="48"/>
      <c r="J519" s="48"/>
    </row>
    <row r="520" ht="357.0" customHeight="1">
      <c r="I520" s="48"/>
      <c r="J520" s="48"/>
    </row>
    <row r="521" ht="357.0" customHeight="1">
      <c r="I521" s="48"/>
      <c r="J521" s="48"/>
    </row>
    <row r="522" ht="357.0" customHeight="1">
      <c r="I522" s="48"/>
      <c r="J522" s="48"/>
    </row>
    <row r="523" ht="357.0" customHeight="1">
      <c r="I523" s="48"/>
      <c r="J523" s="48"/>
    </row>
    <row r="524" ht="357.0" customHeight="1">
      <c r="I524" s="48"/>
      <c r="J524" s="48"/>
    </row>
    <row r="525" ht="357.0" customHeight="1">
      <c r="I525" s="48"/>
      <c r="J525" s="48"/>
    </row>
    <row r="526" ht="357.0" customHeight="1">
      <c r="I526" s="48"/>
      <c r="J526" s="48"/>
    </row>
    <row r="527" ht="357.0" customHeight="1">
      <c r="I527" s="48"/>
      <c r="J527" s="48"/>
    </row>
    <row r="528" ht="357.0" customHeight="1">
      <c r="I528" s="48"/>
      <c r="J528" s="48"/>
    </row>
    <row r="529" ht="357.0" customHeight="1">
      <c r="I529" s="48"/>
      <c r="J529" s="48"/>
    </row>
    <row r="530" ht="357.0" customHeight="1">
      <c r="I530" s="48"/>
      <c r="J530" s="48"/>
    </row>
    <row r="531" ht="357.0" customHeight="1">
      <c r="I531" s="48"/>
      <c r="J531" s="48"/>
    </row>
    <row r="532" ht="357.0" customHeight="1">
      <c r="I532" s="48"/>
      <c r="J532" s="48"/>
    </row>
    <row r="533" ht="357.0" customHeight="1">
      <c r="I533" s="48"/>
      <c r="J533" s="48"/>
    </row>
    <row r="534" ht="357.0" customHeight="1">
      <c r="I534" s="48"/>
      <c r="J534" s="48"/>
    </row>
    <row r="535" ht="357.0" customHeight="1">
      <c r="I535" s="48"/>
      <c r="J535" s="48"/>
    </row>
    <row r="536" ht="357.0" customHeight="1">
      <c r="I536" s="48"/>
      <c r="J536" s="48"/>
    </row>
    <row r="537" ht="357.0" customHeight="1">
      <c r="I537" s="48"/>
      <c r="J537" s="48"/>
    </row>
    <row r="538" ht="357.0" customHeight="1">
      <c r="I538" s="48"/>
      <c r="J538" s="48"/>
    </row>
    <row r="539" ht="357.0" customHeight="1">
      <c r="I539" s="48"/>
      <c r="J539" s="48"/>
    </row>
    <row r="540" ht="357.0" customHeight="1">
      <c r="I540" s="48"/>
      <c r="J540" s="48"/>
    </row>
    <row r="541" ht="357.0" customHeight="1">
      <c r="I541" s="48"/>
      <c r="J541" s="48"/>
    </row>
    <row r="542" ht="357.0" customHeight="1">
      <c r="I542" s="48"/>
      <c r="J542" s="48"/>
    </row>
    <row r="543" ht="357.0" customHeight="1">
      <c r="I543" s="48"/>
      <c r="J543" s="48"/>
    </row>
    <row r="544" ht="357.0" customHeight="1">
      <c r="I544" s="48"/>
      <c r="J544" s="48"/>
    </row>
    <row r="545" ht="357.0" customHeight="1">
      <c r="I545" s="48"/>
      <c r="J545" s="48"/>
    </row>
    <row r="546" ht="357.0" customHeight="1">
      <c r="I546" s="48"/>
      <c r="J546" s="48"/>
    </row>
    <row r="547" ht="357.0" customHeight="1">
      <c r="I547" s="48"/>
      <c r="J547" s="48"/>
    </row>
    <row r="548" ht="357.0" customHeight="1">
      <c r="I548" s="48"/>
      <c r="J548" s="48"/>
    </row>
    <row r="549" ht="357.0" customHeight="1">
      <c r="I549" s="48"/>
      <c r="J549" s="48"/>
    </row>
    <row r="550" ht="357.0" customHeight="1">
      <c r="I550" s="48"/>
      <c r="J550" s="48"/>
    </row>
    <row r="551" ht="357.0" customHeight="1">
      <c r="I551" s="48"/>
      <c r="J551" s="48"/>
    </row>
    <row r="552" ht="357.0" customHeight="1">
      <c r="I552" s="48"/>
      <c r="J552" s="48"/>
    </row>
    <row r="553" ht="357.0" customHeight="1">
      <c r="I553" s="48"/>
      <c r="J553" s="48"/>
    </row>
    <row r="554" ht="357.0" customHeight="1">
      <c r="I554" s="48"/>
      <c r="J554" s="48"/>
    </row>
    <row r="555" ht="357.0" customHeight="1">
      <c r="I555" s="48"/>
      <c r="J555" s="48"/>
    </row>
    <row r="556" ht="357.0" customHeight="1">
      <c r="I556" s="48"/>
      <c r="J556" s="48"/>
    </row>
    <row r="557" ht="357.0" customHeight="1">
      <c r="I557" s="48"/>
      <c r="J557" s="48"/>
    </row>
    <row r="558" ht="357.0" customHeight="1">
      <c r="I558" s="48"/>
      <c r="J558" s="48"/>
    </row>
    <row r="559" ht="357.0" customHeight="1">
      <c r="I559" s="48"/>
      <c r="J559" s="48"/>
    </row>
    <row r="560" ht="357.0" customHeight="1">
      <c r="I560" s="48"/>
      <c r="J560" s="48"/>
    </row>
    <row r="561" ht="357.0" customHeight="1">
      <c r="I561" s="48"/>
      <c r="J561" s="48"/>
    </row>
    <row r="562" ht="357.0" customHeight="1">
      <c r="I562" s="48"/>
      <c r="J562" s="48"/>
    </row>
    <row r="563" ht="357.0" customHeight="1">
      <c r="I563" s="48"/>
      <c r="J563" s="48"/>
    </row>
    <row r="564" ht="357.0" customHeight="1">
      <c r="I564" s="48"/>
      <c r="J564" s="48"/>
    </row>
    <row r="565" ht="357.0" customHeight="1">
      <c r="I565" s="48"/>
      <c r="J565" s="48"/>
    </row>
    <row r="566" ht="357.0" customHeight="1">
      <c r="I566" s="48"/>
      <c r="J566" s="48"/>
    </row>
    <row r="567" ht="357.0" customHeight="1">
      <c r="I567" s="48"/>
      <c r="J567" s="48"/>
    </row>
    <row r="568" ht="357.0" customHeight="1">
      <c r="I568" s="48"/>
      <c r="J568" s="48"/>
    </row>
    <row r="569" ht="357.0" customHeight="1">
      <c r="I569" s="48"/>
      <c r="J569" s="48"/>
    </row>
    <row r="570" ht="357.0" customHeight="1">
      <c r="I570" s="48"/>
      <c r="J570" s="48"/>
    </row>
    <row r="571" ht="357.0" customHeight="1">
      <c r="I571" s="48"/>
      <c r="J571" s="48"/>
    </row>
    <row r="572" ht="357.0" customHeight="1">
      <c r="I572" s="48"/>
      <c r="J572" s="48"/>
    </row>
    <row r="573" ht="357.0" customHeight="1">
      <c r="I573" s="48"/>
      <c r="J573" s="48"/>
    </row>
    <row r="574" ht="357.0" customHeight="1">
      <c r="I574" s="48"/>
      <c r="J574" s="48"/>
    </row>
    <row r="575" ht="357.0" customHeight="1">
      <c r="I575" s="48"/>
      <c r="J575" s="48"/>
    </row>
    <row r="576" ht="357.0" customHeight="1">
      <c r="I576" s="48"/>
      <c r="J576" s="48"/>
    </row>
    <row r="577" ht="357.0" customHeight="1">
      <c r="I577" s="48"/>
      <c r="J577" s="48"/>
    </row>
    <row r="578" ht="357.0" customHeight="1">
      <c r="I578" s="48"/>
      <c r="J578" s="48"/>
    </row>
    <row r="579" ht="357.0" customHeight="1">
      <c r="I579" s="48"/>
      <c r="J579" s="48"/>
    </row>
    <row r="580" ht="357.0" customHeight="1">
      <c r="I580" s="48"/>
      <c r="J580" s="48"/>
    </row>
    <row r="581" ht="357.0" customHeight="1">
      <c r="I581" s="48"/>
      <c r="J581" s="48"/>
    </row>
    <row r="582" ht="357.0" customHeight="1">
      <c r="I582" s="48"/>
      <c r="J582" s="48"/>
    </row>
    <row r="583" ht="357.0" customHeight="1">
      <c r="I583" s="48"/>
      <c r="J583" s="48"/>
    </row>
    <row r="584" ht="357.0" customHeight="1">
      <c r="I584" s="48"/>
      <c r="J584" s="48"/>
    </row>
    <row r="585" ht="357.0" customHeight="1">
      <c r="I585" s="48"/>
      <c r="J585" s="48"/>
    </row>
    <row r="586" ht="357.0" customHeight="1">
      <c r="I586" s="48"/>
      <c r="J586" s="48"/>
    </row>
    <row r="587" ht="357.0" customHeight="1">
      <c r="I587" s="48"/>
      <c r="J587" s="48"/>
    </row>
    <row r="588" ht="357.0" customHeight="1">
      <c r="I588" s="48"/>
      <c r="J588" s="48"/>
    </row>
    <row r="589" ht="357.0" customHeight="1">
      <c r="I589" s="48"/>
      <c r="J589" s="48"/>
    </row>
    <row r="590" ht="357.0" customHeight="1">
      <c r="I590" s="48"/>
      <c r="J590" s="48"/>
    </row>
    <row r="591" ht="357.0" customHeight="1">
      <c r="I591" s="48"/>
      <c r="J591" s="48"/>
    </row>
    <row r="592" ht="357.0" customHeight="1">
      <c r="I592" s="48"/>
      <c r="J592" s="48"/>
    </row>
    <row r="593" ht="357.0" customHeight="1">
      <c r="I593" s="48"/>
      <c r="J593" s="48"/>
    </row>
    <row r="594" ht="357.0" customHeight="1">
      <c r="I594" s="48"/>
      <c r="J594" s="48"/>
    </row>
    <row r="595" ht="357.0" customHeight="1">
      <c r="I595" s="48"/>
      <c r="J595" s="48"/>
    </row>
    <row r="596" ht="357.0" customHeight="1">
      <c r="I596" s="48"/>
      <c r="J596" s="48"/>
    </row>
    <row r="597" ht="357.0" customHeight="1">
      <c r="I597" s="48"/>
      <c r="J597" s="48"/>
    </row>
    <row r="598" ht="357.0" customHeight="1">
      <c r="I598" s="48"/>
      <c r="J598" s="48"/>
    </row>
    <row r="599" ht="357.0" customHeight="1">
      <c r="I599" s="48"/>
      <c r="J599" s="48"/>
    </row>
    <row r="600" ht="357.0" customHeight="1">
      <c r="I600" s="48"/>
      <c r="J600" s="48"/>
    </row>
    <row r="601" ht="357.0" customHeight="1">
      <c r="I601" s="48"/>
      <c r="J601" s="48"/>
    </row>
    <row r="602" ht="357.0" customHeight="1">
      <c r="I602" s="48"/>
      <c r="J602" s="48"/>
    </row>
    <row r="603" ht="357.0" customHeight="1">
      <c r="I603" s="48"/>
      <c r="J603" s="48"/>
    </row>
    <row r="604" ht="357.0" customHeight="1">
      <c r="I604" s="48"/>
      <c r="J604" s="48"/>
    </row>
    <row r="605" ht="357.0" customHeight="1">
      <c r="I605" s="48"/>
      <c r="J605" s="48"/>
    </row>
    <row r="606" ht="357.0" customHeight="1">
      <c r="I606" s="48"/>
      <c r="J606" s="48"/>
    </row>
    <row r="607" ht="357.0" customHeight="1">
      <c r="I607" s="48"/>
      <c r="J607" s="48"/>
    </row>
    <row r="608" ht="357.0" customHeight="1">
      <c r="I608" s="48"/>
      <c r="J608" s="48"/>
    </row>
    <row r="609" ht="357.0" customHeight="1">
      <c r="I609" s="48"/>
      <c r="J609" s="48"/>
    </row>
    <row r="610" ht="357.0" customHeight="1">
      <c r="I610" s="48"/>
      <c r="J610" s="48"/>
    </row>
    <row r="611" ht="357.0" customHeight="1">
      <c r="I611" s="48"/>
      <c r="J611" s="48"/>
    </row>
    <row r="612" ht="357.0" customHeight="1">
      <c r="I612" s="48"/>
      <c r="J612" s="48"/>
    </row>
    <row r="613" ht="357.0" customHeight="1">
      <c r="I613" s="48"/>
      <c r="J613" s="48"/>
    </row>
    <row r="614" ht="357.0" customHeight="1">
      <c r="I614" s="48"/>
      <c r="J614" s="48"/>
    </row>
    <row r="615" ht="357.0" customHeight="1">
      <c r="I615" s="48"/>
      <c r="J615" s="48"/>
    </row>
    <row r="616" ht="357.0" customHeight="1">
      <c r="I616" s="48"/>
      <c r="J616" s="48"/>
    </row>
    <row r="617" ht="357.0" customHeight="1">
      <c r="I617" s="48"/>
      <c r="J617" s="48"/>
    </row>
    <row r="618" ht="357.0" customHeight="1">
      <c r="I618" s="48"/>
      <c r="J618" s="48"/>
    </row>
    <row r="619" ht="357.0" customHeight="1">
      <c r="I619" s="48"/>
      <c r="J619" s="48"/>
    </row>
    <row r="620" ht="357.0" customHeight="1">
      <c r="I620" s="48"/>
      <c r="J620" s="48"/>
    </row>
    <row r="621" ht="357.0" customHeight="1">
      <c r="I621" s="48"/>
      <c r="J621" s="48"/>
    </row>
    <row r="622" ht="357.0" customHeight="1">
      <c r="I622" s="48"/>
      <c r="J622" s="48"/>
    </row>
    <row r="623" ht="357.0" customHeight="1">
      <c r="I623" s="48"/>
      <c r="J623" s="48"/>
    </row>
    <row r="624" ht="357.0" customHeight="1">
      <c r="I624" s="48"/>
      <c r="J624" s="48"/>
    </row>
    <row r="625" ht="357.0" customHeight="1">
      <c r="I625" s="48"/>
      <c r="J625" s="48"/>
    </row>
    <row r="626" ht="357.0" customHeight="1">
      <c r="I626" s="48"/>
      <c r="J626" s="48"/>
    </row>
    <row r="627" ht="357.0" customHeight="1">
      <c r="I627" s="48"/>
      <c r="J627" s="48"/>
    </row>
    <row r="628" ht="357.0" customHeight="1">
      <c r="I628" s="48"/>
      <c r="J628" s="48"/>
    </row>
    <row r="629" ht="357.0" customHeight="1">
      <c r="I629" s="48"/>
      <c r="J629" s="48"/>
    </row>
    <row r="630" ht="357.0" customHeight="1">
      <c r="I630" s="48"/>
      <c r="J630" s="48"/>
    </row>
    <row r="631" ht="357.0" customHeight="1">
      <c r="I631" s="48"/>
      <c r="J631" s="48"/>
    </row>
    <row r="632" ht="357.0" customHeight="1">
      <c r="I632" s="48"/>
      <c r="J632" s="48"/>
    </row>
    <row r="633" ht="357.0" customHeight="1">
      <c r="I633" s="48"/>
      <c r="J633" s="48"/>
    </row>
    <row r="634" ht="357.0" customHeight="1">
      <c r="I634" s="48"/>
      <c r="J634" s="48"/>
    </row>
    <row r="635" ht="357.0" customHeight="1">
      <c r="I635" s="48"/>
      <c r="J635" s="48"/>
    </row>
    <row r="636" ht="357.0" customHeight="1">
      <c r="I636" s="48"/>
      <c r="J636" s="48"/>
    </row>
    <row r="637" ht="357.0" customHeight="1">
      <c r="I637" s="48"/>
      <c r="J637" s="48"/>
    </row>
    <row r="638" ht="357.0" customHeight="1">
      <c r="I638" s="48"/>
      <c r="J638" s="48"/>
    </row>
    <row r="639" ht="357.0" customHeight="1">
      <c r="I639" s="48"/>
      <c r="J639" s="48"/>
    </row>
    <row r="640" ht="357.0" customHeight="1">
      <c r="I640" s="48"/>
      <c r="J640" s="48"/>
    </row>
    <row r="641" ht="357.0" customHeight="1">
      <c r="I641" s="48"/>
      <c r="J641" s="48"/>
    </row>
    <row r="642" ht="357.0" customHeight="1">
      <c r="I642" s="48"/>
      <c r="J642" s="48"/>
    </row>
    <row r="643" ht="357.0" customHeight="1">
      <c r="I643" s="48"/>
      <c r="J643" s="48"/>
    </row>
    <row r="644" ht="357.0" customHeight="1">
      <c r="I644" s="48"/>
      <c r="J644" s="48"/>
    </row>
    <row r="645" ht="357.0" customHeight="1">
      <c r="I645" s="48"/>
      <c r="J645" s="48"/>
    </row>
    <row r="646" ht="357.0" customHeight="1">
      <c r="I646" s="48"/>
      <c r="J646" s="48"/>
    </row>
    <row r="647" ht="357.0" customHeight="1">
      <c r="I647" s="48"/>
      <c r="J647" s="48"/>
    </row>
    <row r="648" ht="357.0" customHeight="1">
      <c r="I648" s="48"/>
      <c r="J648" s="48"/>
    </row>
    <row r="649" ht="357.0" customHeight="1">
      <c r="I649" s="48"/>
      <c r="J649" s="48"/>
    </row>
    <row r="650" ht="357.0" customHeight="1">
      <c r="I650" s="48"/>
      <c r="J650" s="48"/>
    </row>
    <row r="651" ht="357.0" customHeight="1">
      <c r="I651" s="48"/>
      <c r="J651" s="48"/>
    </row>
    <row r="652" ht="357.0" customHeight="1">
      <c r="I652" s="48"/>
      <c r="J652" s="48"/>
    </row>
    <row r="653" ht="357.0" customHeight="1">
      <c r="I653" s="48"/>
      <c r="J653" s="48"/>
    </row>
    <row r="654" ht="357.0" customHeight="1">
      <c r="I654" s="48"/>
      <c r="J654" s="48"/>
    </row>
    <row r="655" ht="357.0" customHeight="1">
      <c r="I655" s="48"/>
      <c r="J655" s="48"/>
    </row>
    <row r="656" ht="357.0" customHeight="1">
      <c r="I656" s="48"/>
      <c r="J656" s="48"/>
    </row>
    <row r="657" ht="357.0" customHeight="1">
      <c r="I657" s="48"/>
      <c r="J657" s="48"/>
    </row>
    <row r="658" ht="357.0" customHeight="1">
      <c r="I658" s="48"/>
      <c r="J658" s="48"/>
    </row>
    <row r="659" ht="357.0" customHeight="1">
      <c r="I659" s="48"/>
      <c r="J659" s="48"/>
    </row>
    <row r="660" ht="357.0" customHeight="1">
      <c r="I660" s="48"/>
      <c r="J660" s="48"/>
    </row>
    <row r="661" ht="357.0" customHeight="1">
      <c r="I661" s="48"/>
      <c r="J661" s="48"/>
    </row>
    <row r="662" ht="357.0" customHeight="1">
      <c r="I662" s="48"/>
      <c r="J662" s="48"/>
    </row>
    <row r="663" ht="357.0" customHeight="1">
      <c r="I663" s="48"/>
      <c r="J663" s="48"/>
    </row>
    <row r="664" ht="357.0" customHeight="1">
      <c r="I664" s="48"/>
      <c r="J664" s="48"/>
    </row>
    <row r="665" ht="357.0" customHeight="1">
      <c r="I665" s="48"/>
      <c r="J665" s="48"/>
    </row>
    <row r="666" ht="357.0" customHeight="1">
      <c r="I666" s="48"/>
      <c r="J666" s="48"/>
    </row>
    <row r="667" ht="357.0" customHeight="1">
      <c r="I667" s="48"/>
      <c r="J667" s="48"/>
    </row>
    <row r="668" ht="357.0" customHeight="1">
      <c r="I668" s="48"/>
      <c r="J668" s="48"/>
    </row>
    <row r="669" ht="357.0" customHeight="1">
      <c r="I669" s="48"/>
      <c r="J669" s="48"/>
    </row>
    <row r="670" ht="357.0" customHeight="1">
      <c r="I670" s="48"/>
      <c r="J670" s="48"/>
    </row>
    <row r="671" ht="357.0" customHeight="1">
      <c r="I671" s="48"/>
      <c r="J671" s="48"/>
    </row>
    <row r="672" ht="357.0" customHeight="1">
      <c r="I672" s="48"/>
      <c r="J672" s="48"/>
    </row>
    <row r="673" ht="357.0" customHeight="1">
      <c r="I673" s="48"/>
      <c r="J673" s="48"/>
    </row>
    <row r="674" ht="357.0" customHeight="1">
      <c r="I674" s="48"/>
      <c r="J674" s="48"/>
    </row>
    <row r="675" ht="357.0" customHeight="1">
      <c r="I675" s="48"/>
      <c r="J675" s="48"/>
    </row>
    <row r="676" ht="357.0" customHeight="1">
      <c r="I676" s="48"/>
      <c r="J676" s="48"/>
    </row>
    <row r="677" ht="357.0" customHeight="1">
      <c r="I677" s="48"/>
      <c r="J677" s="48"/>
    </row>
    <row r="678" ht="357.0" customHeight="1">
      <c r="I678" s="48"/>
      <c r="J678" s="48"/>
    </row>
    <row r="679" ht="357.0" customHeight="1">
      <c r="I679" s="48"/>
      <c r="J679" s="48"/>
    </row>
    <row r="680" ht="357.0" customHeight="1">
      <c r="I680" s="48"/>
      <c r="J680" s="48"/>
    </row>
    <row r="681" ht="357.0" customHeight="1">
      <c r="I681" s="48"/>
      <c r="J681" s="48"/>
    </row>
    <row r="682" ht="357.0" customHeight="1">
      <c r="I682" s="48"/>
      <c r="J682" s="48"/>
    </row>
    <row r="683" ht="357.0" customHeight="1">
      <c r="I683" s="48"/>
      <c r="J683" s="48"/>
    </row>
    <row r="684" ht="357.0" customHeight="1">
      <c r="I684" s="48"/>
      <c r="J684" s="48"/>
    </row>
    <row r="685" ht="357.0" customHeight="1">
      <c r="I685" s="48"/>
      <c r="J685" s="48"/>
    </row>
    <row r="686" ht="357.0" customHeight="1">
      <c r="I686" s="48"/>
      <c r="J686" s="48"/>
    </row>
    <row r="687" ht="357.0" customHeight="1">
      <c r="I687" s="48"/>
      <c r="J687" s="48"/>
    </row>
    <row r="688" ht="357.0" customHeight="1">
      <c r="I688" s="48"/>
      <c r="J688" s="48"/>
    </row>
    <row r="689" ht="357.0" customHeight="1">
      <c r="I689" s="48"/>
      <c r="J689" s="48"/>
    </row>
    <row r="690" ht="357.0" customHeight="1">
      <c r="I690" s="48"/>
      <c r="J690" s="48"/>
    </row>
    <row r="691" ht="357.0" customHeight="1">
      <c r="I691" s="48"/>
      <c r="J691" s="48"/>
    </row>
    <row r="692" ht="357.0" customHeight="1">
      <c r="I692" s="48"/>
      <c r="J692" s="48"/>
    </row>
    <row r="693" ht="357.0" customHeight="1">
      <c r="I693" s="48"/>
      <c r="J693" s="48"/>
    </row>
    <row r="694" ht="357.0" customHeight="1">
      <c r="I694" s="48"/>
      <c r="J694" s="48"/>
    </row>
    <row r="695" ht="357.0" customHeight="1">
      <c r="I695" s="48"/>
      <c r="J695" s="48"/>
    </row>
    <row r="696" ht="357.0" customHeight="1">
      <c r="I696" s="48"/>
      <c r="J696" s="48"/>
    </row>
    <row r="697" ht="357.0" customHeight="1">
      <c r="I697" s="48"/>
      <c r="J697" s="48"/>
    </row>
    <row r="698" ht="357.0" customHeight="1">
      <c r="I698" s="48"/>
      <c r="J698" s="48"/>
    </row>
    <row r="699" ht="357.0" customHeight="1">
      <c r="I699" s="48"/>
      <c r="J699" s="48"/>
    </row>
    <row r="700" ht="357.0" customHeight="1">
      <c r="I700" s="48"/>
      <c r="J700" s="48"/>
    </row>
    <row r="701" ht="357.0" customHeight="1">
      <c r="I701" s="48"/>
      <c r="J701" s="48"/>
    </row>
    <row r="702" ht="357.0" customHeight="1">
      <c r="I702" s="48"/>
      <c r="J702" s="48"/>
    </row>
    <row r="703" ht="357.0" customHeight="1">
      <c r="I703" s="48"/>
      <c r="J703" s="48"/>
    </row>
    <row r="704" ht="357.0" customHeight="1">
      <c r="I704" s="48"/>
      <c r="J704" s="48"/>
    </row>
    <row r="705" ht="357.0" customHeight="1">
      <c r="I705" s="48"/>
      <c r="J705" s="48"/>
    </row>
    <row r="706" ht="357.0" customHeight="1">
      <c r="I706" s="48"/>
      <c r="J706" s="48"/>
    </row>
    <row r="707" ht="357.0" customHeight="1">
      <c r="I707" s="48"/>
      <c r="J707" s="48"/>
    </row>
    <row r="708" ht="357.0" customHeight="1">
      <c r="I708" s="48"/>
      <c r="J708" s="48"/>
    </row>
    <row r="709" ht="357.0" customHeight="1">
      <c r="I709" s="48"/>
      <c r="J709" s="48"/>
    </row>
    <row r="710" ht="357.0" customHeight="1">
      <c r="I710" s="48"/>
      <c r="J710" s="48"/>
    </row>
    <row r="711" ht="357.0" customHeight="1">
      <c r="I711" s="48"/>
      <c r="J711" s="48"/>
    </row>
    <row r="712" ht="357.0" customHeight="1">
      <c r="I712" s="48"/>
      <c r="J712" s="48"/>
    </row>
    <row r="713" ht="357.0" customHeight="1">
      <c r="I713" s="48"/>
      <c r="J713" s="48"/>
    </row>
    <row r="714" ht="357.0" customHeight="1">
      <c r="I714" s="48"/>
      <c r="J714" s="48"/>
    </row>
    <row r="715" ht="357.0" customHeight="1">
      <c r="I715" s="48"/>
      <c r="J715" s="48"/>
    </row>
    <row r="716" ht="357.0" customHeight="1">
      <c r="I716" s="48"/>
      <c r="J716" s="48"/>
    </row>
    <row r="717" ht="357.0" customHeight="1">
      <c r="I717" s="48"/>
      <c r="J717" s="48"/>
    </row>
    <row r="718" ht="357.0" customHeight="1">
      <c r="I718" s="48"/>
      <c r="J718" s="48"/>
    </row>
    <row r="719" ht="357.0" customHeight="1">
      <c r="I719" s="48"/>
      <c r="J719" s="48"/>
    </row>
    <row r="720" ht="357.0" customHeight="1">
      <c r="I720" s="48"/>
      <c r="J720" s="48"/>
    </row>
    <row r="721" ht="357.0" customHeight="1">
      <c r="I721" s="48"/>
      <c r="J721" s="48"/>
    </row>
    <row r="722" ht="357.0" customHeight="1">
      <c r="I722" s="48"/>
      <c r="J722" s="48"/>
    </row>
    <row r="723" ht="357.0" customHeight="1">
      <c r="I723" s="48"/>
      <c r="J723" s="48"/>
    </row>
    <row r="724" ht="357.0" customHeight="1">
      <c r="I724" s="48"/>
      <c r="J724" s="48"/>
    </row>
    <row r="725" ht="357.0" customHeight="1">
      <c r="I725" s="48"/>
      <c r="J725" s="48"/>
    </row>
    <row r="726" ht="357.0" customHeight="1">
      <c r="I726" s="48"/>
      <c r="J726" s="48"/>
    </row>
    <row r="727" ht="357.0" customHeight="1">
      <c r="I727" s="48"/>
      <c r="J727" s="48"/>
    </row>
    <row r="728" ht="357.0" customHeight="1">
      <c r="I728" s="48"/>
      <c r="J728" s="48"/>
    </row>
    <row r="729" ht="357.0" customHeight="1">
      <c r="I729" s="48"/>
      <c r="J729" s="48"/>
    </row>
    <row r="730" ht="357.0" customHeight="1">
      <c r="I730" s="48"/>
      <c r="J730" s="48"/>
    </row>
    <row r="731" ht="357.0" customHeight="1">
      <c r="I731" s="48"/>
      <c r="J731" s="48"/>
    </row>
    <row r="732" ht="357.0" customHeight="1">
      <c r="I732" s="48"/>
      <c r="J732" s="48"/>
    </row>
    <row r="733" ht="357.0" customHeight="1">
      <c r="I733" s="48"/>
      <c r="J733" s="48"/>
    </row>
    <row r="734" ht="357.0" customHeight="1">
      <c r="I734" s="48"/>
      <c r="J734" s="48"/>
    </row>
    <row r="735" ht="357.0" customHeight="1">
      <c r="I735" s="48"/>
      <c r="J735" s="48"/>
    </row>
    <row r="736" ht="357.0" customHeight="1">
      <c r="I736" s="48"/>
      <c r="J736" s="48"/>
    </row>
    <row r="737" ht="357.0" customHeight="1">
      <c r="I737" s="48"/>
      <c r="J737" s="48"/>
    </row>
    <row r="738" ht="357.0" customHeight="1">
      <c r="I738" s="48"/>
      <c r="J738" s="48"/>
    </row>
    <row r="739" ht="357.0" customHeight="1">
      <c r="I739" s="48"/>
      <c r="J739" s="48"/>
    </row>
    <row r="740" ht="357.0" customHeight="1">
      <c r="I740" s="48"/>
      <c r="J740" s="48"/>
    </row>
    <row r="741" ht="357.0" customHeight="1">
      <c r="I741" s="48"/>
      <c r="J741" s="48"/>
    </row>
    <row r="742" ht="357.0" customHeight="1">
      <c r="I742" s="48"/>
      <c r="J742" s="48"/>
    </row>
    <row r="743" ht="357.0" customHeight="1">
      <c r="I743" s="48"/>
      <c r="J743" s="48"/>
    </row>
    <row r="744" ht="357.0" customHeight="1">
      <c r="I744" s="48"/>
      <c r="J744" s="48"/>
    </row>
    <row r="745" ht="357.0" customHeight="1">
      <c r="I745" s="48"/>
      <c r="J745" s="48"/>
    </row>
    <row r="746" ht="357.0" customHeight="1">
      <c r="I746" s="48"/>
      <c r="J746" s="48"/>
    </row>
    <row r="747" ht="357.0" customHeight="1">
      <c r="I747" s="48"/>
      <c r="J747" s="48"/>
    </row>
    <row r="748" ht="357.0" customHeight="1">
      <c r="I748" s="48"/>
      <c r="J748" s="48"/>
    </row>
    <row r="749" ht="357.0" customHeight="1">
      <c r="I749" s="48"/>
      <c r="J749" s="48"/>
    </row>
    <row r="750" ht="357.0" customHeight="1">
      <c r="I750" s="48"/>
      <c r="J750" s="48"/>
    </row>
    <row r="751" ht="357.0" customHeight="1">
      <c r="I751" s="48"/>
      <c r="J751" s="48"/>
    </row>
    <row r="752" ht="357.0" customHeight="1">
      <c r="I752" s="48"/>
      <c r="J752" s="48"/>
    </row>
    <row r="753" ht="357.0" customHeight="1">
      <c r="I753" s="48"/>
      <c r="J753" s="48"/>
    </row>
    <row r="754" ht="357.0" customHeight="1">
      <c r="I754" s="48"/>
      <c r="J754" s="48"/>
    </row>
    <row r="755" ht="357.0" customHeight="1">
      <c r="I755" s="48"/>
      <c r="J755" s="48"/>
    </row>
    <row r="756" ht="357.0" customHeight="1">
      <c r="I756" s="48"/>
      <c r="J756" s="48"/>
    </row>
    <row r="757" ht="357.0" customHeight="1">
      <c r="I757" s="48"/>
      <c r="J757" s="48"/>
    </row>
    <row r="758" ht="357.0" customHeight="1">
      <c r="I758" s="48"/>
      <c r="J758" s="48"/>
    </row>
    <row r="759" ht="357.0" customHeight="1">
      <c r="I759" s="48"/>
      <c r="J759" s="48"/>
    </row>
    <row r="760" ht="357.0" customHeight="1">
      <c r="I760" s="48"/>
      <c r="J760" s="48"/>
    </row>
    <row r="761" ht="357.0" customHeight="1">
      <c r="I761" s="48"/>
      <c r="J761" s="48"/>
    </row>
    <row r="762" ht="357.0" customHeight="1">
      <c r="I762" s="48"/>
      <c r="J762" s="48"/>
    </row>
    <row r="763" ht="357.0" customHeight="1">
      <c r="I763" s="48"/>
      <c r="J763" s="48"/>
    </row>
    <row r="764" ht="357.0" customHeight="1">
      <c r="I764" s="48"/>
      <c r="J764" s="48"/>
    </row>
    <row r="765" ht="357.0" customHeight="1">
      <c r="I765" s="48"/>
      <c r="J765" s="48"/>
    </row>
    <row r="766" ht="357.0" customHeight="1">
      <c r="I766" s="48"/>
      <c r="J766" s="48"/>
    </row>
    <row r="767" ht="357.0" customHeight="1">
      <c r="I767" s="48"/>
      <c r="J767" s="48"/>
    </row>
    <row r="768" ht="357.0" customHeight="1">
      <c r="I768" s="48"/>
      <c r="J768" s="48"/>
    </row>
    <row r="769" ht="357.0" customHeight="1">
      <c r="I769" s="48"/>
      <c r="J769" s="48"/>
    </row>
    <row r="770" ht="357.0" customHeight="1">
      <c r="I770" s="48"/>
      <c r="J770" s="48"/>
    </row>
    <row r="771" ht="357.0" customHeight="1">
      <c r="I771" s="48"/>
      <c r="J771" s="48"/>
    </row>
    <row r="772" ht="357.0" customHeight="1">
      <c r="I772" s="48"/>
      <c r="J772" s="48"/>
    </row>
    <row r="773" ht="357.0" customHeight="1">
      <c r="I773" s="48"/>
      <c r="J773" s="48"/>
    </row>
    <row r="774" ht="357.0" customHeight="1">
      <c r="I774" s="48"/>
      <c r="J774" s="48"/>
    </row>
    <row r="775" ht="357.0" customHeight="1">
      <c r="I775" s="48"/>
      <c r="J775" s="48"/>
    </row>
    <row r="776" ht="357.0" customHeight="1">
      <c r="I776" s="48"/>
      <c r="J776" s="48"/>
    </row>
    <row r="777" ht="357.0" customHeight="1">
      <c r="I777" s="48"/>
      <c r="J777" s="48"/>
    </row>
    <row r="778" ht="357.0" customHeight="1">
      <c r="I778" s="48"/>
      <c r="J778" s="48"/>
    </row>
    <row r="779" ht="357.0" customHeight="1">
      <c r="I779" s="48"/>
      <c r="J779" s="48"/>
    </row>
    <row r="780" ht="357.0" customHeight="1">
      <c r="I780" s="48"/>
      <c r="J780" s="48"/>
    </row>
    <row r="781" ht="357.0" customHeight="1">
      <c r="I781" s="48"/>
      <c r="J781" s="48"/>
    </row>
    <row r="782" ht="357.0" customHeight="1">
      <c r="I782" s="48"/>
      <c r="J782" s="48"/>
    </row>
    <row r="783" ht="357.0" customHeight="1">
      <c r="I783" s="48"/>
      <c r="J783" s="48"/>
    </row>
    <row r="784" ht="357.0" customHeight="1">
      <c r="I784" s="48"/>
      <c r="J784" s="48"/>
    </row>
    <row r="785" ht="357.0" customHeight="1">
      <c r="I785" s="48"/>
      <c r="J785" s="48"/>
    </row>
    <row r="786" ht="357.0" customHeight="1">
      <c r="I786" s="48"/>
      <c r="J786" s="48"/>
    </row>
    <row r="787" ht="357.0" customHeight="1">
      <c r="I787" s="48"/>
      <c r="J787" s="48"/>
    </row>
    <row r="788" ht="357.0" customHeight="1">
      <c r="I788" s="48"/>
      <c r="J788" s="48"/>
    </row>
    <row r="789" ht="357.0" customHeight="1">
      <c r="I789" s="48"/>
      <c r="J789" s="48"/>
    </row>
    <row r="790" ht="357.0" customHeight="1">
      <c r="I790" s="48"/>
      <c r="J790" s="48"/>
    </row>
    <row r="791" ht="357.0" customHeight="1">
      <c r="I791" s="48"/>
      <c r="J791" s="48"/>
    </row>
    <row r="792" ht="357.0" customHeight="1">
      <c r="I792" s="48"/>
      <c r="J792" s="48"/>
    </row>
    <row r="793" ht="357.0" customHeight="1">
      <c r="I793" s="48"/>
      <c r="J793" s="48"/>
    </row>
    <row r="794" ht="357.0" customHeight="1">
      <c r="I794" s="48"/>
      <c r="J794" s="48"/>
    </row>
    <row r="795" ht="357.0" customHeight="1">
      <c r="I795" s="48"/>
      <c r="J795" s="48"/>
    </row>
    <row r="796" ht="357.0" customHeight="1">
      <c r="I796" s="48"/>
      <c r="J796" s="48"/>
    </row>
    <row r="797" ht="357.0" customHeight="1">
      <c r="I797" s="48"/>
      <c r="J797" s="48"/>
    </row>
    <row r="798" ht="357.0" customHeight="1">
      <c r="I798" s="48"/>
      <c r="J798" s="48"/>
    </row>
    <row r="799" ht="357.0" customHeight="1">
      <c r="I799" s="48"/>
      <c r="J799" s="48"/>
    </row>
    <row r="800" ht="357.0" customHeight="1">
      <c r="I800" s="48"/>
      <c r="J800" s="48"/>
    </row>
    <row r="801" ht="357.0" customHeight="1">
      <c r="I801" s="48"/>
      <c r="J801" s="48"/>
    </row>
    <row r="802" ht="357.0" customHeight="1">
      <c r="I802" s="48"/>
      <c r="J802" s="48"/>
    </row>
    <row r="803" ht="357.0" customHeight="1">
      <c r="I803" s="48"/>
      <c r="J803" s="48"/>
    </row>
    <row r="804" ht="357.0" customHeight="1">
      <c r="I804" s="48"/>
      <c r="J804" s="48"/>
    </row>
    <row r="805" ht="357.0" customHeight="1">
      <c r="I805" s="48"/>
      <c r="J805" s="48"/>
    </row>
    <row r="806" ht="357.0" customHeight="1">
      <c r="I806" s="48"/>
      <c r="J806" s="48"/>
    </row>
    <row r="807" ht="357.0" customHeight="1">
      <c r="I807" s="48"/>
      <c r="J807" s="48"/>
    </row>
    <row r="808" ht="357.0" customHeight="1">
      <c r="I808" s="48"/>
      <c r="J808" s="48"/>
    </row>
    <row r="809" ht="357.0" customHeight="1">
      <c r="I809" s="48"/>
      <c r="J809" s="48"/>
    </row>
    <row r="810" ht="357.0" customHeight="1">
      <c r="I810" s="48"/>
      <c r="J810" s="48"/>
    </row>
    <row r="811" ht="357.0" customHeight="1">
      <c r="I811" s="48"/>
      <c r="J811" s="48"/>
    </row>
    <row r="812" ht="357.0" customHeight="1">
      <c r="I812" s="48"/>
      <c r="J812" s="48"/>
    </row>
    <row r="813" ht="357.0" customHeight="1">
      <c r="I813" s="48"/>
      <c r="J813" s="48"/>
    </row>
    <row r="814" ht="357.0" customHeight="1">
      <c r="I814" s="48"/>
      <c r="J814" s="48"/>
    </row>
    <row r="815" ht="357.0" customHeight="1">
      <c r="I815" s="48"/>
      <c r="J815" s="48"/>
    </row>
    <row r="816" ht="357.0" customHeight="1">
      <c r="I816" s="48"/>
      <c r="J816" s="48"/>
    </row>
    <row r="817" ht="357.0" customHeight="1">
      <c r="I817" s="48"/>
      <c r="J817" s="48"/>
    </row>
    <row r="818" ht="357.0" customHeight="1">
      <c r="I818" s="48"/>
      <c r="J818" s="48"/>
    </row>
    <row r="819" ht="357.0" customHeight="1">
      <c r="I819" s="48"/>
      <c r="J819" s="48"/>
    </row>
    <row r="820" ht="357.0" customHeight="1">
      <c r="I820" s="48"/>
      <c r="J820" s="48"/>
    </row>
    <row r="821" ht="357.0" customHeight="1">
      <c r="I821" s="48"/>
      <c r="J821" s="48"/>
    </row>
    <row r="822" ht="357.0" customHeight="1">
      <c r="I822" s="48"/>
      <c r="J822" s="48"/>
    </row>
    <row r="823" ht="357.0" customHeight="1">
      <c r="I823" s="48"/>
      <c r="J823" s="48"/>
    </row>
    <row r="824" ht="357.0" customHeight="1">
      <c r="I824" s="48"/>
      <c r="J824" s="48"/>
    </row>
    <row r="825" ht="357.0" customHeight="1">
      <c r="I825" s="48"/>
      <c r="J825" s="48"/>
    </row>
    <row r="826" ht="357.0" customHeight="1">
      <c r="I826" s="48"/>
      <c r="J826" s="48"/>
    </row>
    <row r="827" ht="357.0" customHeight="1">
      <c r="I827" s="48"/>
      <c r="J827" s="48"/>
    </row>
    <row r="828" ht="357.0" customHeight="1">
      <c r="I828" s="48"/>
      <c r="J828" s="48"/>
    </row>
    <row r="829" ht="357.0" customHeight="1">
      <c r="I829" s="48"/>
      <c r="J829" s="48"/>
    </row>
    <row r="830" ht="357.0" customHeight="1">
      <c r="I830" s="48"/>
      <c r="J830" s="48"/>
    </row>
    <row r="831" ht="357.0" customHeight="1">
      <c r="I831" s="48"/>
      <c r="J831" s="48"/>
    </row>
    <row r="832" ht="357.0" customHeight="1">
      <c r="I832" s="48"/>
      <c r="J832" s="48"/>
    </row>
    <row r="833" ht="357.0" customHeight="1">
      <c r="I833" s="48"/>
      <c r="J833" s="48"/>
    </row>
    <row r="834" ht="357.0" customHeight="1">
      <c r="I834" s="48"/>
      <c r="J834" s="48"/>
    </row>
    <row r="835" ht="357.0" customHeight="1">
      <c r="I835" s="48"/>
      <c r="J835" s="48"/>
    </row>
    <row r="836" ht="357.0" customHeight="1">
      <c r="I836" s="48"/>
      <c r="J836" s="48"/>
    </row>
    <row r="837" ht="357.0" customHeight="1">
      <c r="I837" s="48"/>
      <c r="J837" s="48"/>
    </row>
    <row r="838" ht="357.0" customHeight="1">
      <c r="I838" s="48"/>
      <c r="J838" s="48"/>
    </row>
    <row r="839" ht="357.0" customHeight="1">
      <c r="I839" s="48"/>
      <c r="J839" s="48"/>
    </row>
    <row r="840" ht="357.0" customHeight="1">
      <c r="I840" s="48"/>
      <c r="J840" s="48"/>
    </row>
    <row r="841" ht="357.0" customHeight="1">
      <c r="I841" s="48"/>
      <c r="J841" s="48"/>
    </row>
    <row r="842" ht="357.0" customHeight="1">
      <c r="I842" s="48"/>
      <c r="J842" s="48"/>
    </row>
    <row r="843" ht="357.0" customHeight="1">
      <c r="I843" s="48"/>
      <c r="J843" s="48"/>
    </row>
    <row r="844" ht="357.0" customHeight="1">
      <c r="I844" s="48"/>
      <c r="J844" s="48"/>
    </row>
    <row r="845" ht="357.0" customHeight="1">
      <c r="I845" s="48"/>
      <c r="J845" s="48"/>
    </row>
    <row r="846" ht="357.0" customHeight="1">
      <c r="I846" s="48"/>
      <c r="J846" s="48"/>
    </row>
    <row r="847" ht="357.0" customHeight="1">
      <c r="I847" s="48"/>
      <c r="J847" s="48"/>
    </row>
    <row r="848" ht="357.0" customHeight="1">
      <c r="I848" s="48"/>
      <c r="J848" s="48"/>
    </row>
    <row r="849" ht="357.0" customHeight="1">
      <c r="I849" s="48"/>
      <c r="J849" s="48"/>
    </row>
    <row r="850" ht="357.0" customHeight="1">
      <c r="I850" s="48"/>
      <c r="J850" s="48"/>
    </row>
    <row r="851" ht="357.0" customHeight="1">
      <c r="I851" s="48"/>
      <c r="J851" s="48"/>
    </row>
    <row r="852" ht="357.0" customHeight="1">
      <c r="I852" s="48"/>
      <c r="J852" s="48"/>
    </row>
    <row r="853" ht="357.0" customHeight="1">
      <c r="I853" s="48"/>
      <c r="J853" s="48"/>
    </row>
    <row r="854" ht="357.0" customHeight="1">
      <c r="I854" s="48"/>
      <c r="J854" s="48"/>
    </row>
    <row r="855" ht="357.0" customHeight="1">
      <c r="I855" s="48"/>
      <c r="J855" s="48"/>
    </row>
    <row r="856" ht="357.0" customHeight="1">
      <c r="I856" s="48"/>
      <c r="J856" s="48"/>
    </row>
    <row r="857" ht="357.0" customHeight="1">
      <c r="I857" s="48"/>
      <c r="J857" s="48"/>
    </row>
    <row r="858" ht="357.0" customHeight="1">
      <c r="I858" s="48"/>
      <c r="J858" s="48"/>
    </row>
    <row r="859" ht="357.0" customHeight="1">
      <c r="I859" s="48"/>
      <c r="J859" s="48"/>
    </row>
    <row r="860" ht="357.0" customHeight="1">
      <c r="I860" s="48"/>
      <c r="J860" s="48"/>
    </row>
    <row r="861" ht="357.0" customHeight="1">
      <c r="I861" s="48"/>
      <c r="J861" s="48"/>
    </row>
    <row r="862" ht="357.0" customHeight="1">
      <c r="I862" s="48"/>
      <c r="J862" s="48"/>
    </row>
    <row r="863" ht="357.0" customHeight="1">
      <c r="I863" s="48"/>
      <c r="J863" s="48"/>
    </row>
    <row r="864" ht="357.0" customHeight="1">
      <c r="I864" s="48"/>
      <c r="J864" s="48"/>
    </row>
    <row r="865" ht="357.0" customHeight="1">
      <c r="I865" s="48"/>
      <c r="J865" s="48"/>
    </row>
    <row r="866" ht="357.0" customHeight="1">
      <c r="I866" s="48"/>
      <c r="J866" s="48"/>
    </row>
    <row r="867" ht="357.0" customHeight="1">
      <c r="I867" s="48"/>
      <c r="J867" s="48"/>
    </row>
    <row r="868" ht="357.0" customHeight="1">
      <c r="I868" s="48"/>
      <c r="J868" s="48"/>
    </row>
    <row r="869" ht="357.0" customHeight="1">
      <c r="I869" s="48"/>
      <c r="J869" s="48"/>
    </row>
    <row r="870" ht="357.0" customHeight="1">
      <c r="I870" s="48"/>
      <c r="J870" s="48"/>
    </row>
    <row r="871" ht="357.0" customHeight="1">
      <c r="I871" s="48"/>
      <c r="J871" s="48"/>
    </row>
    <row r="872" ht="357.0" customHeight="1">
      <c r="I872" s="48"/>
      <c r="J872" s="48"/>
    </row>
    <row r="873" ht="357.0" customHeight="1">
      <c r="I873" s="48"/>
      <c r="J873" s="48"/>
    </row>
    <row r="874" ht="357.0" customHeight="1">
      <c r="I874" s="48"/>
      <c r="J874" s="48"/>
    </row>
    <row r="875" ht="357.0" customHeight="1">
      <c r="I875" s="48"/>
      <c r="J875" s="48"/>
    </row>
    <row r="876" ht="357.0" customHeight="1">
      <c r="I876" s="48"/>
      <c r="J876" s="48"/>
    </row>
    <row r="877" ht="357.0" customHeight="1">
      <c r="I877" s="48"/>
      <c r="J877" s="48"/>
    </row>
    <row r="878" ht="357.0" customHeight="1">
      <c r="I878" s="48"/>
      <c r="J878" s="48"/>
    </row>
    <row r="879" ht="357.0" customHeight="1">
      <c r="I879" s="48"/>
      <c r="J879" s="48"/>
    </row>
    <row r="880" ht="357.0" customHeight="1">
      <c r="I880" s="48"/>
      <c r="J880" s="48"/>
    </row>
    <row r="881" ht="357.0" customHeight="1">
      <c r="I881" s="48"/>
      <c r="J881" s="48"/>
    </row>
    <row r="882" ht="357.0" customHeight="1">
      <c r="I882" s="48"/>
      <c r="J882" s="48"/>
    </row>
    <row r="883" ht="357.0" customHeight="1">
      <c r="I883" s="48"/>
      <c r="J883" s="48"/>
    </row>
    <row r="884" ht="357.0" customHeight="1">
      <c r="I884" s="48"/>
      <c r="J884" s="48"/>
    </row>
    <row r="885" ht="357.0" customHeight="1">
      <c r="I885" s="48"/>
      <c r="J885" s="48"/>
    </row>
    <row r="886" ht="357.0" customHeight="1">
      <c r="I886" s="48"/>
      <c r="J886" s="48"/>
    </row>
    <row r="887" ht="357.0" customHeight="1">
      <c r="I887" s="48"/>
      <c r="J887" s="48"/>
    </row>
    <row r="888" ht="357.0" customHeight="1">
      <c r="I888" s="48"/>
      <c r="J888" s="48"/>
    </row>
    <row r="889" ht="357.0" customHeight="1">
      <c r="I889" s="48"/>
      <c r="J889" s="48"/>
    </row>
    <row r="890" ht="357.0" customHeight="1">
      <c r="I890" s="48"/>
      <c r="J890" s="48"/>
    </row>
    <row r="891" ht="357.0" customHeight="1">
      <c r="I891" s="48"/>
      <c r="J891" s="48"/>
    </row>
    <row r="892" ht="357.0" customHeight="1">
      <c r="I892" s="48"/>
      <c r="J892" s="48"/>
    </row>
    <row r="893" ht="357.0" customHeight="1">
      <c r="I893" s="48"/>
      <c r="J893" s="48"/>
    </row>
    <row r="894" ht="357.0" customHeight="1">
      <c r="I894" s="48"/>
      <c r="J894" s="48"/>
    </row>
    <row r="895" ht="357.0" customHeight="1">
      <c r="I895" s="48"/>
      <c r="J895" s="48"/>
    </row>
    <row r="896" ht="357.0" customHeight="1">
      <c r="I896" s="48"/>
      <c r="J896" s="48"/>
    </row>
    <row r="897" ht="357.0" customHeight="1">
      <c r="I897" s="48"/>
      <c r="J897" s="48"/>
    </row>
    <row r="898" ht="357.0" customHeight="1">
      <c r="I898" s="48"/>
      <c r="J898" s="48"/>
    </row>
    <row r="899" ht="357.0" customHeight="1">
      <c r="I899" s="48"/>
      <c r="J899" s="48"/>
    </row>
    <row r="900" ht="357.0" customHeight="1">
      <c r="I900" s="48"/>
      <c r="J900" s="48"/>
    </row>
    <row r="901" ht="357.0" customHeight="1">
      <c r="I901" s="48"/>
      <c r="J901" s="48"/>
    </row>
    <row r="902" ht="357.0" customHeight="1">
      <c r="I902" s="48"/>
      <c r="J902" s="48"/>
    </row>
    <row r="903" ht="357.0" customHeight="1">
      <c r="I903" s="48"/>
      <c r="J903" s="48"/>
    </row>
    <row r="904" ht="357.0" customHeight="1">
      <c r="I904" s="48"/>
      <c r="J904" s="48"/>
    </row>
    <row r="905" ht="357.0" customHeight="1">
      <c r="I905" s="48"/>
      <c r="J905" s="48"/>
    </row>
    <row r="906" ht="357.0" customHeight="1">
      <c r="I906" s="48"/>
      <c r="J906" s="48"/>
    </row>
    <row r="907" ht="357.0" customHeight="1">
      <c r="I907" s="48"/>
      <c r="J907" s="48"/>
    </row>
    <row r="908" ht="357.0" customHeight="1">
      <c r="I908" s="48"/>
      <c r="J908" s="48"/>
    </row>
    <row r="909" ht="357.0" customHeight="1">
      <c r="I909" s="48"/>
      <c r="J909" s="48"/>
    </row>
    <row r="910" ht="357.0" customHeight="1">
      <c r="I910" s="48"/>
      <c r="J910" s="48"/>
    </row>
    <row r="911" ht="357.0" customHeight="1">
      <c r="I911" s="48"/>
      <c r="J911" s="48"/>
    </row>
    <row r="912" ht="357.0" customHeight="1">
      <c r="I912" s="48"/>
      <c r="J912" s="48"/>
    </row>
    <row r="913" ht="357.0" customHeight="1">
      <c r="I913" s="48"/>
      <c r="J913" s="48"/>
    </row>
    <row r="914" ht="357.0" customHeight="1">
      <c r="I914" s="48"/>
      <c r="J914" s="48"/>
    </row>
    <row r="915" ht="357.0" customHeight="1">
      <c r="I915" s="48"/>
      <c r="J915" s="48"/>
    </row>
    <row r="916" ht="357.0" customHeight="1">
      <c r="I916" s="48"/>
      <c r="J916" s="48"/>
    </row>
    <row r="917" ht="357.0" customHeight="1">
      <c r="I917" s="48"/>
      <c r="J917" s="48"/>
    </row>
    <row r="918" ht="357.0" customHeight="1">
      <c r="I918" s="48"/>
      <c r="J918" s="48"/>
    </row>
    <row r="919" ht="357.0" customHeight="1">
      <c r="I919" s="48"/>
      <c r="J919" s="48"/>
    </row>
    <row r="920" ht="357.0" customHeight="1">
      <c r="I920" s="48"/>
      <c r="J920" s="48"/>
    </row>
    <row r="921" ht="357.0" customHeight="1">
      <c r="I921" s="48"/>
      <c r="J921" s="48"/>
    </row>
    <row r="922" ht="357.0" customHeight="1">
      <c r="I922" s="48"/>
      <c r="J922" s="48"/>
    </row>
    <row r="923" ht="357.0" customHeight="1">
      <c r="I923" s="48"/>
      <c r="J923" s="48"/>
    </row>
    <row r="924" ht="357.0" customHeight="1">
      <c r="I924" s="48"/>
      <c r="J924" s="48"/>
    </row>
    <row r="925" ht="357.0" customHeight="1">
      <c r="I925" s="48"/>
      <c r="J925" s="48"/>
    </row>
    <row r="926" ht="357.0" customHeight="1">
      <c r="I926" s="48"/>
      <c r="J926" s="48"/>
    </row>
    <row r="927" ht="357.0" customHeight="1">
      <c r="I927" s="48"/>
      <c r="J927" s="48"/>
    </row>
    <row r="928" ht="357.0" customHeight="1">
      <c r="I928" s="48"/>
      <c r="J928" s="48"/>
    </row>
    <row r="929" ht="357.0" customHeight="1">
      <c r="I929" s="48"/>
      <c r="J929" s="48"/>
    </row>
    <row r="930" ht="357.0" customHeight="1">
      <c r="I930" s="48"/>
      <c r="J930" s="48"/>
    </row>
    <row r="931" ht="357.0" customHeight="1">
      <c r="I931" s="48"/>
      <c r="J931" s="48"/>
    </row>
    <row r="932" ht="357.0" customHeight="1">
      <c r="I932" s="48"/>
      <c r="J932" s="48"/>
    </row>
    <row r="933" ht="357.0" customHeight="1">
      <c r="I933" s="48"/>
      <c r="J933" s="48"/>
    </row>
    <row r="934" ht="357.0" customHeight="1">
      <c r="I934" s="48"/>
      <c r="J934" s="48"/>
    </row>
    <row r="935" ht="357.0" customHeight="1">
      <c r="I935" s="48"/>
      <c r="J935" s="48"/>
    </row>
    <row r="936" ht="357.0" customHeight="1">
      <c r="I936" s="48"/>
      <c r="J936" s="48"/>
    </row>
    <row r="937" ht="357.0" customHeight="1">
      <c r="I937" s="48"/>
      <c r="J937" s="48"/>
    </row>
    <row r="938" ht="357.0" customHeight="1">
      <c r="I938" s="48"/>
      <c r="J938" s="48"/>
    </row>
    <row r="939" ht="357.0" customHeight="1">
      <c r="I939" s="48"/>
      <c r="J939" s="48"/>
    </row>
    <row r="940" ht="357.0" customHeight="1">
      <c r="I940" s="48"/>
      <c r="J940" s="48"/>
    </row>
    <row r="941" ht="357.0" customHeight="1">
      <c r="I941" s="48"/>
      <c r="J941" s="48"/>
    </row>
    <row r="942" ht="357.0" customHeight="1">
      <c r="I942" s="48"/>
      <c r="J942" s="48"/>
    </row>
    <row r="943" ht="357.0" customHeight="1">
      <c r="I943" s="48"/>
      <c r="J943" s="48"/>
    </row>
    <row r="944" ht="357.0" customHeight="1">
      <c r="I944" s="48"/>
      <c r="J944" s="48"/>
    </row>
    <row r="945" ht="357.0" customHeight="1">
      <c r="I945" s="48"/>
      <c r="J945" s="48"/>
    </row>
    <row r="946" ht="357.0" customHeight="1">
      <c r="I946" s="48"/>
      <c r="J946" s="48"/>
    </row>
    <row r="947" ht="357.0" customHeight="1">
      <c r="I947" s="48"/>
      <c r="J947" s="48"/>
    </row>
    <row r="948" ht="357.0" customHeight="1">
      <c r="I948" s="48"/>
      <c r="J948" s="48"/>
    </row>
    <row r="949" ht="357.0" customHeight="1">
      <c r="I949" s="48"/>
      <c r="J949" s="48"/>
    </row>
    <row r="950" ht="357.0" customHeight="1">
      <c r="I950" s="48"/>
      <c r="J950" s="48"/>
    </row>
    <row r="951" ht="357.0" customHeight="1">
      <c r="I951" s="48"/>
      <c r="J951" s="48"/>
    </row>
    <row r="952" ht="357.0" customHeight="1">
      <c r="I952" s="48"/>
      <c r="J952" s="48"/>
    </row>
    <row r="953" ht="357.0" customHeight="1">
      <c r="I953" s="48"/>
      <c r="J953" s="48"/>
    </row>
    <row r="954" ht="357.0" customHeight="1">
      <c r="I954" s="48"/>
      <c r="J954" s="48"/>
    </row>
    <row r="955" ht="357.0" customHeight="1">
      <c r="I955" s="48"/>
      <c r="J955" s="48"/>
    </row>
    <row r="956" ht="357.0" customHeight="1">
      <c r="I956" s="48"/>
      <c r="J956" s="48"/>
    </row>
    <row r="957" ht="357.0" customHeight="1">
      <c r="I957" s="48"/>
      <c r="J957" s="48"/>
    </row>
    <row r="958" ht="357.0" customHeight="1">
      <c r="I958" s="48"/>
      <c r="J958" s="48"/>
    </row>
    <row r="959" ht="357.0" customHeight="1">
      <c r="I959" s="48"/>
      <c r="J959" s="48"/>
    </row>
    <row r="960" ht="357.0" customHeight="1">
      <c r="I960" s="48"/>
      <c r="J960" s="48"/>
    </row>
    <row r="961" ht="357.0" customHeight="1">
      <c r="I961" s="48"/>
      <c r="J961" s="48"/>
    </row>
    <row r="962" ht="357.0" customHeight="1">
      <c r="I962" s="48"/>
      <c r="J962" s="48"/>
    </row>
    <row r="963" ht="357.0" customHeight="1">
      <c r="I963" s="48"/>
      <c r="J963" s="48"/>
    </row>
    <row r="964" ht="357.0" customHeight="1">
      <c r="I964" s="48"/>
      <c r="J964" s="48"/>
    </row>
    <row r="965" ht="357.0" customHeight="1">
      <c r="I965" s="48"/>
      <c r="J965" s="48"/>
    </row>
    <row r="966" ht="357.0" customHeight="1">
      <c r="I966" s="48"/>
      <c r="J966" s="48"/>
    </row>
    <row r="967" ht="357.0" customHeight="1">
      <c r="I967" s="48"/>
      <c r="J967" s="48"/>
    </row>
    <row r="968" ht="357.0" customHeight="1">
      <c r="I968" s="48"/>
      <c r="J968" s="48"/>
    </row>
    <row r="969" ht="357.0" customHeight="1">
      <c r="I969" s="48"/>
      <c r="J969" s="48"/>
    </row>
    <row r="970" ht="357.0" customHeight="1">
      <c r="I970" s="48"/>
      <c r="J970" s="48"/>
    </row>
    <row r="971" ht="357.0" customHeight="1">
      <c r="I971" s="48"/>
      <c r="J971" s="48"/>
    </row>
    <row r="972" ht="357.0" customHeight="1">
      <c r="I972" s="48"/>
      <c r="J972" s="48"/>
    </row>
    <row r="973" ht="357.0" customHeight="1">
      <c r="I973" s="48"/>
      <c r="J973" s="48"/>
    </row>
    <row r="974" ht="357.0" customHeight="1">
      <c r="I974" s="48"/>
      <c r="J974" s="48"/>
    </row>
    <row r="975" ht="357.0" customHeight="1">
      <c r="I975" s="48"/>
      <c r="J975" s="48"/>
    </row>
    <row r="976" ht="357.0" customHeight="1">
      <c r="I976" s="48"/>
      <c r="J976" s="48"/>
    </row>
    <row r="977" ht="357.0" customHeight="1">
      <c r="I977" s="48"/>
      <c r="J977" s="48"/>
    </row>
    <row r="978" ht="357.0" customHeight="1">
      <c r="I978" s="48"/>
      <c r="J978" s="48"/>
    </row>
    <row r="979" ht="357.0" customHeight="1">
      <c r="I979" s="48"/>
      <c r="J979" s="48"/>
    </row>
    <row r="980" ht="357.0" customHeight="1">
      <c r="I980" s="48"/>
      <c r="J980" s="48"/>
    </row>
    <row r="981" ht="357.0" customHeight="1">
      <c r="I981" s="48"/>
      <c r="J981" s="48"/>
    </row>
    <row r="982" ht="357.0" customHeight="1">
      <c r="I982" s="48"/>
      <c r="J982" s="48"/>
    </row>
    <row r="983" ht="357.0" customHeight="1">
      <c r="I983" s="48"/>
      <c r="J983" s="48"/>
    </row>
    <row r="984" ht="357.0" customHeight="1">
      <c r="I984" s="48"/>
      <c r="J984" s="48"/>
    </row>
    <row r="985" ht="357.0" customHeight="1">
      <c r="I985" s="48"/>
      <c r="J985" s="48"/>
    </row>
    <row r="986" ht="357.0" customHeight="1">
      <c r="I986" s="48"/>
      <c r="J986" s="48"/>
    </row>
    <row r="987" ht="357.0" customHeight="1">
      <c r="I987" s="48"/>
      <c r="J987" s="48"/>
    </row>
    <row r="988" ht="357.0" customHeight="1">
      <c r="I988" s="48"/>
      <c r="J988" s="48"/>
    </row>
    <row r="989" ht="357.0" customHeight="1">
      <c r="I989" s="48"/>
      <c r="J989" s="48"/>
    </row>
    <row r="990" ht="357.0" customHeight="1">
      <c r="I990" s="48"/>
      <c r="J990" s="48"/>
    </row>
    <row r="991" ht="357.0" customHeight="1">
      <c r="I991" s="48"/>
      <c r="J991" s="48"/>
    </row>
    <row r="992" ht="357.0" customHeight="1">
      <c r="I992" s="48"/>
      <c r="J992" s="48"/>
    </row>
    <row r="993" ht="357.0" customHeight="1">
      <c r="I993" s="48"/>
      <c r="J993" s="48"/>
    </row>
    <row r="994" ht="357.0" customHeight="1">
      <c r="I994" s="48"/>
      <c r="J994" s="48"/>
    </row>
  </sheetData>
  <hyperlinks>
    <hyperlink r:id="rId1" ref="I2"/>
    <hyperlink r:id="rId2" ref="J2"/>
    <hyperlink r:id="rId3" ref="I3"/>
    <hyperlink r:id="rId4" ref="J3"/>
    <hyperlink r:id="rId5" ref="I4"/>
    <hyperlink r:id="rId6" ref="J4"/>
    <hyperlink r:id="rId7" location="buy"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location="accessories"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I19"/>
    <hyperlink r:id="rId35" ref="J19"/>
    <hyperlink r:id="rId36" ref="I20"/>
    <hyperlink r:id="rId37" ref="I21"/>
    <hyperlink r:id="rId38" ref="J21"/>
    <hyperlink r:id="rId39" ref="I22"/>
    <hyperlink r:id="rId40" ref="I23"/>
    <hyperlink r:id="rId41" ref="J23"/>
    <hyperlink r:id="rId42" ref="J24"/>
    <hyperlink r:id="rId43" ref="J25"/>
    <hyperlink r:id="rId44" ref="I26"/>
    <hyperlink r:id="rId45" ref="I27"/>
    <hyperlink r:id="rId46" ref="I28"/>
    <hyperlink r:id="rId47" ref="I29"/>
    <hyperlink r:id="rId48" ref="J29"/>
    <hyperlink r:id="rId49" ref="I30"/>
    <hyperlink r:id="rId50" ref="J30"/>
    <hyperlink r:id="rId51" ref="I31"/>
    <hyperlink r:id="rId52" ref="J31"/>
    <hyperlink r:id="rId53" ref="I32"/>
    <hyperlink r:id="rId54" ref="J32"/>
    <hyperlink r:id="rId55" ref="I33"/>
    <hyperlink r:id="rId56" ref="I34"/>
    <hyperlink r:id="rId57" ref="J34"/>
    <hyperlink r:id="rId58" ref="I35"/>
    <hyperlink r:id="rId59" ref="I36"/>
    <hyperlink r:id="rId60" ref="J36"/>
    <hyperlink r:id="rId61" ref="I37"/>
    <hyperlink r:id="rId62" ref="J37"/>
    <hyperlink r:id="rId63" ref="I38"/>
    <hyperlink r:id="rId64" ref="I39"/>
    <hyperlink r:id="rId65" ref="I40"/>
    <hyperlink r:id="rId66" ref="I41"/>
    <hyperlink r:id="rId67" ref="I42"/>
    <hyperlink r:id="rId68" ref="J42"/>
    <hyperlink r:id="rId69" ref="I43"/>
    <hyperlink r:id="rId70" ref="J43"/>
    <hyperlink r:id="rId71" ref="I44"/>
    <hyperlink r:id="rId72" ref="J44"/>
    <hyperlink r:id="rId73" ref="I45"/>
    <hyperlink r:id="rId74" ref="I46"/>
    <hyperlink r:id="rId75" ref="I47"/>
    <hyperlink r:id="rId76" ref="I48"/>
    <hyperlink r:id="rId77" ref="I49"/>
    <hyperlink r:id="rId78" ref="I50"/>
    <hyperlink r:id="rId79" ref="I51"/>
    <hyperlink r:id="rId80" ref="I52"/>
    <hyperlink r:id="rId81" ref="J52"/>
    <hyperlink r:id="rId82" ref="I53"/>
    <hyperlink r:id="rId83" ref="I55"/>
    <hyperlink r:id="rId84" ref="I56"/>
    <hyperlink r:id="rId85" ref="I57"/>
    <hyperlink r:id="rId86" ref="I58"/>
    <hyperlink r:id="rId87" ref="J58"/>
    <hyperlink r:id="rId88" ref="I59"/>
    <hyperlink r:id="rId89" ref="J59"/>
    <hyperlink r:id="rId90" ref="I60"/>
    <hyperlink r:id="rId91" ref="I61"/>
    <hyperlink r:id="rId92" ref="J61"/>
    <hyperlink r:id="rId93" ref="I62"/>
    <hyperlink r:id="rId94" ref="I63"/>
    <hyperlink r:id="rId95" ref="J63"/>
    <hyperlink r:id="rId96" ref="I64"/>
  </hyperlinks>
  <drawing r:id="rId97"/>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3" max="3" width="39.0"/>
    <col customWidth="1" min="8" max="8" width="59.89"/>
    <col customWidth="1" min="9" max="9" width="27.89"/>
    <col customWidth="1" min="10" max="10" width="22.33"/>
    <col customWidth="1" min="11" max="11" width="30.56"/>
  </cols>
  <sheetData>
    <row r="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row>
    <row r="2" ht="354.0" customHeight="1">
      <c r="A2" s="9">
        <f t="shared" ref="A2:A36" si="1">row()-1</f>
        <v>1</v>
      </c>
      <c r="B2" s="88" t="s">
        <v>2102</v>
      </c>
      <c r="C2" s="22"/>
      <c r="D2" s="23" t="s">
        <v>2103</v>
      </c>
      <c r="E2" s="23" t="s">
        <v>2104</v>
      </c>
      <c r="F2" s="23" t="s">
        <v>2105</v>
      </c>
      <c r="G2" s="18"/>
      <c r="H2" s="23" t="s">
        <v>2106</v>
      </c>
      <c r="I2" s="47" t="s">
        <v>2107</v>
      </c>
      <c r="J2" s="48"/>
      <c r="K2" s="13"/>
      <c r="L2" s="20"/>
    </row>
    <row r="3" ht="354.0" customHeight="1">
      <c r="A3" s="9">
        <f t="shared" si="1"/>
        <v>2</v>
      </c>
      <c r="B3" s="18" t="s">
        <v>2108</v>
      </c>
      <c r="C3" s="67"/>
      <c r="D3" s="68" t="s">
        <v>2103</v>
      </c>
      <c r="E3" s="68" t="s">
        <v>2104</v>
      </c>
      <c r="F3" s="68" t="s">
        <v>2109</v>
      </c>
      <c r="G3" s="68"/>
      <c r="H3" s="10" t="s">
        <v>2110</v>
      </c>
      <c r="I3" s="47" t="s">
        <v>2111</v>
      </c>
      <c r="J3" s="47" t="s">
        <v>2112</v>
      </c>
      <c r="K3" s="13"/>
      <c r="L3" s="20"/>
    </row>
    <row r="4" ht="354.0" customHeight="1">
      <c r="A4" s="9">
        <f t="shared" si="1"/>
        <v>3</v>
      </c>
      <c r="B4" s="10" t="s">
        <v>2113</v>
      </c>
      <c r="C4" s="11"/>
      <c r="D4" s="10" t="s">
        <v>2103</v>
      </c>
      <c r="E4" s="10" t="s">
        <v>67</v>
      </c>
      <c r="F4" s="10" t="s">
        <v>2114</v>
      </c>
      <c r="G4" s="10"/>
      <c r="H4" s="10" t="s">
        <v>2115</v>
      </c>
      <c r="I4" s="47" t="s">
        <v>2116</v>
      </c>
      <c r="J4" s="47" t="s">
        <v>2117</v>
      </c>
      <c r="K4" s="13"/>
      <c r="L4" s="20"/>
    </row>
    <row r="5" ht="354.0" customHeight="1">
      <c r="A5" s="9">
        <f t="shared" si="1"/>
        <v>4</v>
      </c>
      <c r="B5" s="10" t="s">
        <v>2118</v>
      </c>
      <c r="C5" s="22"/>
      <c r="D5" s="23" t="s">
        <v>2103</v>
      </c>
      <c r="E5" s="23" t="s">
        <v>2119</v>
      </c>
      <c r="F5" s="23" t="s">
        <v>2120</v>
      </c>
      <c r="G5" s="18"/>
      <c r="H5" s="23" t="s">
        <v>2121</v>
      </c>
      <c r="I5" s="47" t="s">
        <v>2122</v>
      </c>
      <c r="J5" s="48"/>
      <c r="K5" s="13"/>
      <c r="L5" s="20"/>
    </row>
    <row r="6">
      <c r="A6" s="9">
        <f t="shared" si="1"/>
        <v>5</v>
      </c>
      <c r="B6" s="10" t="s">
        <v>2123</v>
      </c>
      <c r="C6" s="11"/>
      <c r="D6" s="10" t="s">
        <v>2103</v>
      </c>
      <c r="E6" s="10" t="s">
        <v>2124</v>
      </c>
      <c r="F6" s="10" t="s">
        <v>2125</v>
      </c>
      <c r="G6" s="21"/>
      <c r="H6" s="23" t="s">
        <v>2126</v>
      </c>
      <c r="I6" s="47" t="s">
        <v>2127</v>
      </c>
      <c r="J6" s="48"/>
      <c r="K6" s="13"/>
      <c r="L6" s="20"/>
    </row>
    <row r="7" ht="354.0" customHeight="1">
      <c r="A7" s="9">
        <f t="shared" si="1"/>
        <v>6</v>
      </c>
      <c r="B7" s="10" t="s">
        <v>2128</v>
      </c>
      <c r="C7" s="11"/>
      <c r="D7" s="10" t="s">
        <v>2129</v>
      </c>
      <c r="E7" s="10" t="s">
        <v>2104</v>
      </c>
      <c r="F7" s="10" t="s">
        <v>2130</v>
      </c>
      <c r="G7" s="21"/>
      <c r="H7" s="23" t="s">
        <v>2131</v>
      </c>
      <c r="I7" s="47" t="s">
        <v>2132</v>
      </c>
      <c r="J7" s="47" t="s">
        <v>2132</v>
      </c>
      <c r="K7" s="13" t="s">
        <v>2133</v>
      </c>
      <c r="L7" s="20"/>
    </row>
    <row r="8">
      <c r="A8" s="9">
        <f t="shared" si="1"/>
        <v>7</v>
      </c>
      <c r="B8" s="18" t="s">
        <v>2134</v>
      </c>
      <c r="C8" s="67"/>
      <c r="D8" s="21" t="s">
        <v>2103</v>
      </c>
      <c r="E8" s="21" t="s">
        <v>1820</v>
      </c>
      <c r="F8" s="21" t="s">
        <v>2135</v>
      </c>
      <c r="G8" s="31"/>
      <c r="H8" s="10" t="s">
        <v>2136</v>
      </c>
      <c r="I8" s="47" t="s">
        <v>2137</v>
      </c>
      <c r="J8" s="47" t="s">
        <v>2138</v>
      </c>
      <c r="K8" s="13"/>
      <c r="L8" s="20"/>
    </row>
    <row r="9" ht="354.0" customHeight="1">
      <c r="A9" s="9">
        <f t="shared" si="1"/>
        <v>8</v>
      </c>
      <c r="B9" s="18" t="s">
        <v>2139</v>
      </c>
      <c r="C9" s="11"/>
      <c r="D9" s="10" t="s">
        <v>2129</v>
      </c>
      <c r="E9" s="10" t="s">
        <v>2104</v>
      </c>
      <c r="F9" s="10" t="s">
        <v>2140</v>
      </c>
      <c r="G9" s="10"/>
      <c r="H9" s="10" t="s">
        <v>2141</v>
      </c>
      <c r="I9" s="47" t="s">
        <v>2142</v>
      </c>
      <c r="J9" s="47" t="s">
        <v>2143</v>
      </c>
      <c r="K9" s="13" t="s">
        <v>2144</v>
      </c>
      <c r="L9" s="20"/>
    </row>
    <row r="10" ht="354.0" customHeight="1">
      <c r="A10" s="9">
        <f t="shared" si="1"/>
        <v>9</v>
      </c>
      <c r="B10" s="18" t="s">
        <v>2145</v>
      </c>
      <c r="C10" s="11"/>
      <c r="D10" s="10" t="s">
        <v>2129</v>
      </c>
      <c r="E10" s="10" t="s">
        <v>2104</v>
      </c>
      <c r="F10" s="10"/>
      <c r="G10" s="10"/>
      <c r="H10" s="10" t="s">
        <v>2146</v>
      </c>
      <c r="I10" s="47" t="s">
        <v>2147</v>
      </c>
      <c r="J10" s="47" t="s">
        <v>2148</v>
      </c>
      <c r="K10" s="13"/>
      <c r="L10" s="14"/>
    </row>
    <row r="11" ht="354.0" customHeight="1">
      <c r="A11" s="9">
        <f t="shared" si="1"/>
        <v>10</v>
      </c>
      <c r="B11" s="10" t="s">
        <v>2149</v>
      </c>
      <c r="C11" s="89" t="str">
        <f>IMAGE("https://encrypted-tbn0.gstatic.com/images?q=tbn:ANd9GcSQCJ_lMuamAw1lJsuSnGwqJYxFzvl9NpdnfA&amp;s")</f>
        <v/>
      </c>
      <c r="D11" s="10" t="s">
        <v>2103</v>
      </c>
      <c r="E11" s="21"/>
      <c r="F11" s="21"/>
      <c r="G11" s="21"/>
      <c r="H11" s="23" t="s">
        <v>2150</v>
      </c>
      <c r="I11" s="47" t="s">
        <v>2151</v>
      </c>
      <c r="J11" s="48"/>
      <c r="K11" s="13"/>
      <c r="L11" s="20"/>
    </row>
    <row r="12" ht="354.0" customHeight="1">
      <c r="A12" s="9">
        <f t="shared" si="1"/>
        <v>11</v>
      </c>
      <c r="B12" s="18" t="s">
        <v>2152</v>
      </c>
      <c r="C12" s="11"/>
      <c r="D12" s="10" t="s">
        <v>2103</v>
      </c>
      <c r="E12" s="10" t="s">
        <v>2153</v>
      </c>
      <c r="F12" s="10" t="s">
        <v>2154</v>
      </c>
      <c r="G12" s="10"/>
      <c r="H12" s="23" t="s">
        <v>2155</v>
      </c>
      <c r="I12" s="47" t="s">
        <v>2156</v>
      </c>
      <c r="J12" s="48"/>
      <c r="K12" s="13"/>
      <c r="L12" s="20"/>
    </row>
    <row r="13" ht="354.0" customHeight="1">
      <c r="A13" s="9">
        <f t="shared" si="1"/>
        <v>12</v>
      </c>
      <c r="B13" s="10" t="s">
        <v>2157</v>
      </c>
      <c r="C13" s="11"/>
      <c r="D13" s="10" t="s">
        <v>2103</v>
      </c>
      <c r="E13" s="10" t="s">
        <v>396</v>
      </c>
      <c r="F13" s="21"/>
      <c r="G13" s="21"/>
      <c r="H13" s="10" t="s">
        <v>2158</v>
      </c>
      <c r="I13" s="47" t="s">
        <v>2159</v>
      </c>
      <c r="J13" s="48"/>
      <c r="K13" s="13"/>
      <c r="L13" s="20"/>
    </row>
    <row r="14" ht="354.0" customHeight="1">
      <c r="A14" s="9">
        <f t="shared" si="1"/>
        <v>13</v>
      </c>
      <c r="B14" s="18" t="s">
        <v>2160</v>
      </c>
      <c r="C14" s="11"/>
      <c r="D14" s="10" t="s">
        <v>2103</v>
      </c>
      <c r="E14" s="10" t="s">
        <v>2161</v>
      </c>
      <c r="F14" s="10" t="s">
        <v>2162</v>
      </c>
      <c r="G14" s="10" t="s">
        <v>2162</v>
      </c>
      <c r="H14" s="10" t="s">
        <v>2163</v>
      </c>
      <c r="I14" s="47" t="s">
        <v>2164</v>
      </c>
      <c r="J14" s="47" t="s">
        <v>2165</v>
      </c>
      <c r="K14" s="13"/>
      <c r="L14" s="20"/>
    </row>
    <row r="15" ht="354.0" customHeight="1">
      <c r="A15" s="9">
        <f t="shared" si="1"/>
        <v>14</v>
      </c>
      <c r="B15" s="10" t="s">
        <v>2166</v>
      </c>
      <c r="C15" s="11"/>
      <c r="D15" s="10" t="s">
        <v>2129</v>
      </c>
      <c r="E15" s="10"/>
      <c r="F15" s="10"/>
      <c r="G15" s="10"/>
      <c r="H15" s="90"/>
      <c r="I15" s="48"/>
      <c r="J15" s="48"/>
      <c r="K15" s="13"/>
      <c r="L15" s="20"/>
    </row>
    <row r="16" ht="354.0" customHeight="1">
      <c r="A16" s="9">
        <f t="shared" si="1"/>
        <v>15</v>
      </c>
      <c r="B16" s="10" t="s">
        <v>2167</v>
      </c>
      <c r="C16" s="11"/>
      <c r="D16" s="10" t="s">
        <v>2103</v>
      </c>
      <c r="E16" s="10" t="s">
        <v>2168</v>
      </c>
      <c r="F16" s="10">
        <v>1383.0</v>
      </c>
      <c r="G16" s="21"/>
      <c r="H16" s="23" t="s">
        <v>2169</v>
      </c>
      <c r="I16" s="47" t="s">
        <v>2170</v>
      </c>
      <c r="J16" s="47" t="s">
        <v>2171</v>
      </c>
      <c r="K16" s="13"/>
      <c r="L16" s="20"/>
    </row>
    <row r="17" ht="354.0" customHeight="1">
      <c r="A17" s="9">
        <f t="shared" si="1"/>
        <v>16</v>
      </c>
      <c r="B17" s="18" t="s">
        <v>2172</v>
      </c>
      <c r="C17" s="11" t="str">
        <f>IMAGE("https://attachments.cheqroomcdn.com/app/groups/nyushima/a7ae49f8-6d9b-11ee-83e5-0a58a9feac02.jpg")</f>
        <v/>
      </c>
      <c r="D17" s="10" t="s">
        <v>2103</v>
      </c>
      <c r="E17" s="10"/>
      <c r="F17" s="21"/>
      <c r="G17" s="10"/>
      <c r="H17" s="23" t="s">
        <v>2173</v>
      </c>
      <c r="I17" s="47" t="s">
        <v>2174</v>
      </c>
      <c r="J17" s="48"/>
      <c r="K17" s="13"/>
      <c r="L17" s="20"/>
    </row>
    <row r="18" ht="354.0" customHeight="1">
      <c r="A18" s="9">
        <f t="shared" si="1"/>
        <v>17</v>
      </c>
      <c r="B18" s="18" t="s">
        <v>2175</v>
      </c>
      <c r="C18" s="11" t="str">
        <f>IMAGE("https://attachments.cheqroomcdn.com/app/groups/nyushima/67897d50-6d84-11ee-bdd0-0a58a9feac02.jpg")</f>
        <v/>
      </c>
      <c r="D18" s="10" t="s">
        <v>2103</v>
      </c>
      <c r="E18" s="10" t="s">
        <v>2176</v>
      </c>
      <c r="F18" s="21" t="s">
        <v>2177</v>
      </c>
      <c r="G18" s="10"/>
      <c r="H18" s="23" t="s">
        <v>2178</v>
      </c>
      <c r="I18" s="47" t="s">
        <v>2179</v>
      </c>
      <c r="J18" s="48"/>
      <c r="K18" s="13" t="s">
        <v>2180</v>
      </c>
      <c r="L18" s="20"/>
    </row>
    <row r="19" ht="354.0" customHeight="1">
      <c r="A19" s="9">
        <f t="shared" si="1"/>
        <v>18</v>
      </c>
      <c r="B19" s="18" t="s">
        <v>2181</v>
      </c>
      <c r="C19" s="11" t="str">
        <f>image("https://attachments.cheqroomcdn.com/app/groups/nyushima/bb366eee-40b2-11ee-a6fb-0a58a9feac02.jpg")</f>
        <v/>
      </c>
      <c r="D19" s="10" t="s">
        <v>2129</v>
      </c>
      <c r="E19" s="10" t="s">
        <v>2104</v>
      </c>
      <c r="F19" s="21" t="s">
        <v>2182</v>
      </c>
      <c r="G19" s="10"/>
      <c r="H19" s="23" t="s">
        <v>2183</v>
      </c>
      <c r="I19" s="47" t="s">
        <v>2184</v>
      </c>
      <c r="J19" s="48"/>
      <c r="K19" s="13" t="s">
        <v>2185</v>
      </c>
      <c r="L19" s="20"/>
    </row>
    <row r="20" ht="354.0" customHeight="1">
      <c r="A20" s="9">
        <f t="shared" si="1"/>
        <v>19</v>
      </c>
      <c r="B20" s="18" t="s">
        <v>2186</v>
      </c>
      <c r="C20" s="11" t="str">
        <f>image("https://attachments.cheqroomcdn.com/app/groups/nyushima/2fbd6706-1726-11ee-9d1a-0a58a9feac02.jpg")</f>
        <v/>
      </c>
      <c r="D20" s="10" t="s">
        <v>2129</v>
      </c>
      <c r="E20" s="10" t="s">
        <v>2187</v>
      </c>
      <c r="F20" s="21" t="s">
        <v>2188</v>
      </c>
      <c r="G20" s="10"/>
      <c r="H20" s="23"/>
      <c r="I20" s="47" t="s">
        <v>2189</v>
      </c>
      <c r="J20" s="48"/>
      <c r="K20" s="13" t="s">
        <v>2190</v>
      </c>
      <c r="L20" s="20"/>
    </row>
    <row r="21" ht="354.0" customHeight="1">
      <c r="A21" s="9">
        <f t="shared" si="1"/>
        <v>20</v>
      </c>
      <c r="B21" s="18" t="s">
        <v>2191</v>
      </c>
      <c r="C21" s="11" t="str">
        <f>image("https://attachments.cheqroomcdn.com/app/groups/nyushima/e86d0f9c-f951-11ed-a407-0a58a9feac02.jpg")</f>
        <v/>
      </c>
      <c r="D21" s="10" t="s">
        <v>2103</v>
      </c>
      <c r="E21" s="10"/>
      <c r="F21" s="21"/>
      <c r="G21" s="10"/>
      <c r="H21" s="23" t="s">
        <v>2192</v>
      </c>
      <c r="I21" s="47" t="s">
        <v>2193</v>
      </c>
      <c r="J21" s="48"/>
      <c r="K21" s="13" t="s">
        <v>2194</v>
      </c>
      <c r="L21" s="20"/>
    </row>
    <row r="22" ht="354.0" customHeight="1">
      <c r="A22" s="9">
        <f t="shared" si="1"/>
        <v>21</v>
      </c>
      <c r="B22" s="10" t="s">
        <v>2195</v>
      </c>
      <c r="C22" s="11"/>
      <c r="D22" s="10" t="s">
        <v>2196</v>
      </c>
      <c r="E22" s="10" t="s">
        <v>67</v>
      </c>
      <c r="F22" s="10" t="s">
        <v>2197</v>
      </c>
      <c r="G22" s="10" t="s">
        <v>2198</v>
      </c>
      <c r="H22" s="10" t="s">
        <v>2199</v>
      </c>
      <c r="I22" s="47" t="s">
        <v>2200</v>
      </c>
      <c r="J22" s="47" t="s">
        <v>2201</v>
      </c>
      <c r="K22" s="13"/>
      <c r="L22" s="20"/>
    </row>
    <row r="23" ht="354.0" customHeight="1">
      <c r="A23" s="9">
        <f t="shared" si="1"/>
        <v>22</v>
      </c>
      <c r="B23" s="10" t="s">
        <v>2202</v>
      </c>
      <c r="C23" s="11"/>
      <c r="D23" s="10" t="s">
        <v>2196</v>
      </c>
      <c r="E23" s="10" t="s">
        <v>67</v>
      </c>
      <c r="F23" s="10" t="s">
        <v>2203</v>
      </c>
      <c r="G23" s="10" t="s">
        <v>2204</v>
      </c>
      <c r="H23" s="10" t="s">
        <v>2205</v>
      </c>
      <c r="I23" s="47" t="s">
        <v>2206</v>
      </c>
      <c r="J23" s="47" t="s">
        <v>2201</v>
      </c>
      <c r="K23" s="13"/>
      <c r="L23" s="20"/>
    </row>
    <row r="24" ht="354.0" customHeight="1">
      <c r="A24" s="9">
        <f t="shared" si="1"/>
        <v>23</v>
      </c>
      <c r="B24" s="10" t="s">
        <v>2207</v>
      </c>
      <c r="C24" s="11"/>
      <c r="D24" s="10" t="s">
        <v>2196</v>
      </c>
      <c r="E24" s="10" t="s">
        <v>2208</v>
      </c>
      <c r="F24" s="10" t="s">
        <v>2209</v>
      </c>
      <c r="G24" s="10" t="s">
        <v>2209</v>
      </c>
      <c r="H24" s="10" t="s">
        <v>2210</v>
      </c>
      <c r="I24" s="47" t="s">
        <v>2211</v>
      </c>
      <c r="J24" s="47" t="s">
        <v>2212</v>
      </c>
      <c r="K24" s="13"/>
      <c r="L24" s="20"/>
    </row>
    <row r="25" ht="354.0" customHeight="1">
      <c r="A25" s="9">
        <f t="shared" si="1"/>
        <v>24</v>
      </c>
      <c r="B25" s="18" t="s">
        <v>2213</v>
      </c>
      <c r="C25" s="11"/>
      <c r="D25" s="10" t="s">
        <v>2196</v>
      </c>
      <c r="E25" s="10" t="s">
        <v>1820</v>
      </c>
      <c r="F25" s="10" t="s">
        <v>2214</v>
      </c>
      <c r="G25" s="10" t="s">
        <v>2215</v>
      </c>
      <c r="H25" s="10" t="s">
        <v>2216</v>
      </c>
      <c r="I25" s="47" t="s">
        <v>2217</v>
      </c>
      <c r="J25" s="47" t="s">
        <v>2218</v>
      </c>
      <c r="K25" s="13"/>
      <c r="L25" s="20"/>
    </row>
    <row r="26" ht="354.0" customHeight="1">
      <c r="A26" s="9">
        <f t="shared" si="1"/>
        <v>25</v>
      </c>
      <c r="B26" s="23" t="s">
        <v>2219</v>
      </c>
      <c r="C26" s="11"/>
      <c r="D26" s="10" t="s">
        <v>2196</v>
      </c>
      <c r="E26" s="10" t="s">
        <v>1820</v>
      </c>
      <c r="F26" s="10" t="s">
        <v>2220</v>
      </c>
      <c r="G26" s="10" t="s">
        <v>2220</v>
      </c>
      <c r="H26" s="10" t="s">
        <v>2221</v>
      </c>
      <c r="I26" s="47" t="s">
        <v>2222</v>
      </c>
      <c r="J26" s="47" t="s">
        <v>2223</v>
      </c>
      <c r="K26" s="13"/>
      <c r="L26" s="20"/>
    </row>
    <row r="27" ht="354.0" customHeight="1">
      <c r="A27" s="9">
        <f t="shared" si="1"/>
        <v>26</v>
      </c>
      <c r="B27" s="23" t="s">
        <v>2224</v>
      </c>
      <c r="C27" s="67"/>
      <c r="D27" s="10" t="s">
        <v>2196</v>
      </c>
      <c r="E27" s="10" t="s">
        <v>1820</v>
      </c>
      <c r="F27" s="10" t="s">
        <v>2225</v>
      </c>
      <c r="G27" s="10" t="s">
        <v>2225</v>
      </c>
      <c r="H27" s="10" t="s">
        <v>2226</v>
      </c>
      <c r="I27" s="47" t="s">
        <v>2227</v>
      </c>
      <c r="J27" s="47" t="s">
        <v>2228</v>
      </c>
      <c r="K27" s="13"/>
      <c r="L27" s="91"/>
    </row>
    <row r="28" ht="354.0" customHeight="1">
      <c r="A28" s="9">
        <f t="shared" si="1"/>
        <v>27</v>
      </c>
      <c r="B28" s="10" t="s">
        <v>2229</v>
      </c>
      <c r="C28" s="11"/>
      <c r="D28" s="10" t="s">
        <v>2196</v>
      </c>
      <c r="E28" s="10" t="s">
        <v>2230</v>
      </c>
      <c r="F28" s="10" t="s">
        <v>2231</v>
      </c>
      <c r="G28" s="10" t="s">
        <v>2231</v>
      </c>
      <c r="H28" s="23" t="s">
        <v>2232</v>
      </c>
      <c r="I28" s="47" t="s">
        <v>2233</v>
      </c>
      <c r="J28" s="47" t="s">
        <v>2234</v>
      </c>
      <c r="K28" s="13"/>
      <c r="L28" s="20"/>
    </row>
    <row r="29" ht="354.0" customHeight="1">
      <c r="A29" s="9">
        <f t="shared" si="1"/>
        <v>28</v>
      </c>
      <c r="B29" s="10" t="s">
        <v>2235</v>
      </c>
      <c r="C29" s="11"/>
      <c r="D29" s="10" t="s">
        <v>2196</v>
      </c>
      <c r="E29" s="10" t="s">
        <v>1820</v>
      </c>
      <c r="F29" s="10" t="s">
        <v>2236</v>
      </c>
      <c r="G29" s="21"/>
      <c r="H29" s="23" t="s">
        <v>2237</v>
      </c>
      <c r="I29" s="47" t="s">
        <v>2238</v>
      </c>
      <c r="J29" s="48"/>
      <c r="K29" s="13"/>
      <c r="L29" s="20"/>
    </row>
    <row r="30" ht="354.0" customHeight="1">
      <c r="A30" s="9">
        <f t="shared" si="1"/>
        <v>29</v>
      </c>
      <c r="B30" s="10" t="s">
        <v>2239</v>
      </c>
      <c r="C30" s="11"/>
      <c r="D30" s="10" t="s">
        <v>2196</v>
      </c>
      <c r="E30" s="10" t="s">
        <v>2168</v>
      </c>
      <c r="F30" s="10" t="s">
        <v>2240</v>
      </c>
      <c r="G30" s="10" t="s">
        <v>2240</v>
      </c>
      <c r="H30" s="10" t="s">
        <v>2241</v>
      </c>
      <c r="I30" s="47" t="s">
        <v>2242</v>
      </c>
      <c r="J30" s="47" t="s">
        <v>2243</v>
      </c>
      <c r="K30" s="13"/>
      <c r="L30" s="20"/>
    </row>
    <row r="31" ht="354.0" customHeight="1">
      <c r="A31" s="9">
        <f t="shared" si="1"/>
        <v>30</v>
      </c>
      <c r="B31" s="18" t="s">
        <v>2244</v>
      </c>
      <c r="C31" s="77"/>
      <c r="D31" s="21" t="s">
        <v>2196</v>
      </c>
      <c r="E31" s="21" t="s">
        <v>2245</v>
      </c>
      <c r="F31" s="21" t="s">
        <v>2246</v>
      </c>
      <c r="G31" s="92"/>
      <c r="H31" s="10" t="s">
        <v>2247</v>
      </c>
      <c r="I31" s="47" t="s">
        <v>2248</v>
      </c>
      <c r="J31" s="47" t="s">
        <v>2249</v>
      </c>
      <c r="K31" s="13"/>
      <c r="L31" s="20"/>
    </row>
    <row r="32" ht="354.0" customHeight="1">
      <c r="A32" s="9">
        <f t="shared" si="1"/>
        <v>31</v>
      </c>
      <c r="B32" s="10" t="s">
        <v>2250</v>
      </c>
      <c r="C32" s="11"/>
      <c r="D32" s="10" t="s">
        <v>324</v>
      </c>
      <c r="E32" s="10" t="s">
        <v>396</v>
      </c>
      <c r="F32" s="21"/>
      <c r="G32" s="21"/>
      <c r="H32" s="93" t="s">
        <v>2251</v>
      </c>
      <c r="I32" s="47" t="s">
        <v>2252</v>
      </c>
      <c r="J32" s="47" t="s">
        <v>2253</v>
      </c>
      <c r="K32" s="13" t="s">
        <v>2254</v>
      </c>
    </row>
    <row r="33" ht="354.0" customHeight="1">
      <c r="A33" s="9">
        <f t="shared" si="1"/>
        <v>32</v>
      </c>
      <c r="B33" s="18" t="s">
        <v>2255</v>
      </c>
      <c r="C33" s="11"/>
      <c r="D33" s="10" t="s">
        <v>324</v>
      </c>
      <c r="E33" s="10" t="s">
        <v>396</v>
      </c>
      <c r="F33" s="21"/>
      <c r="G33" s="10" t="s">
        <v>2256</v>
      </c>
      <c r="H33" s="10" t="s">
        <v>2257</v>
      </c>
      <c r="I33" s="47" t="s">
        <v>2258</v>
      </c>
      <c r="J33" s="47" t="s">
        <v>2258</v>
      </c>
      <c r="K33" s="13"/>
    </row>
    <row r="34" ht="354.0" customHeight="1">
      <c r="A34" s="9">
        <f t="shared" si="1"/>
        <v>33</v>
      </c>
      <c r="B34" s="18" t="s">
        <v>2259</v>
      </c>
      <c r="C34" s="11"/>
      <c r="D34" s="10" t="s">
        <v>324</v>
      </c>
      <c r="E34" s="10" t="s">
        <v>2260</v>
      </c>
      <c r="F34" s="21"/>
      <c r="G34" s="10" t="s">
        <v>2261</v>
      </c>
      <c r="H34" s="93" t="s">
        <v>2262</v>
      </c>
      <c r="I34" s="47" t="s">
        <v>2263</v>
      </c>
      <c r="J34" s="47" t="s">
        <v>2264</v>
      </c>
      <c r="K34" s="13"/>
    </row>
    <row r="35" ht="354.0" customHeight="1">
      <c r="A35" s="9">
        <f t="shared" si="1"/>
        <v>34</v>
      </c>
      <c r="B35" s="18" t="s">
        <v>2265</v>
      </c>
      <c r="C35" s="11" t="str">
        <f>IMAGE("https://attachments.cheqroomcdn.com/app/groups/nyushima/1d1fc2c6-4320-11ee-93bf-0a58a9feac02.jpg")</f>
        <v/>
      </c>
      <c r="D35" s="10" t="s">
        <v>324</v>
      </c>
      <c r="E35" s="10" t="s">
        <v>511</v>
      </c>
      <c r="F35" s="21"/>
      <c r="G35" s="10"/>
      <c r="H35" s="93" t="s">
        <v>2266</v>
      </c>
      <c r="I35" s="47" t="s">
        <v>2267</v>
      </c>
      <c r="J35" s="48"/>
      <c r="K35" s="13"/>
    </row>
    <row r="36" ht="354.0" customHeight="1">
      <c r="A36" s="9">
        <f t="shared" si="1"/>
        <v>35</v>
      </c>
      <c r="B36" s="10" t="s">
        <v>2268</v>
      </c>
      <c r="C36" s="11"/>
      <c r="D36" s="10" t="s">
        <v>333</v>
      </c>
      <c r="E36" s="21"/>
      <c r="F36" s="21"/>
      <c r="G36" s="21"/>
      <c r="H36" s="21"/>
      <c r="I36" s="47" t="s">
        <v>2269</v>
      </c>
      <c r="J36" s="48"/>
      <c r="K36" s="13"/>
    </row>
    <row r="37" ht="354.0" customHeight="1">
      <c r="I37" s="48"/>
      <c r="J37" s="48"/>
    </row>
    <row r="38" ht="354.0" customHeight="1">
      <c r="I38" s="48"/>
      <c r="J38" s="48"/>
    </row>
    <row r="39" ht="354.0" customHeight="1">
      <c r="I39" s="48"/>
      <c r="J39" s="48"/>
    </row>
    <row r="40" ht="354.0" customHeight="1">
      <c r="I40" s="48"/>
      <c r="J40" s="48"/>
    </row>
    <row r="41" ht="354.0" customHeight="1">
      <c r="I41" s="48"/>
      <c r="J41" s="48"/>
    </row>
    <row r="42" ht="354.0" customHeight="1">
      <c r="I42" s="48"/>
      <c r="J42" s="48"/>
    </row>
    <row r="43" ht="354.0" customHeight="1">
      <c r="I43" s="48"/>
      <c r="J43" s="48"/>
    </row>
    <row r="44" ht="354.0" customHeight="1">
      <c r="I44" s="48"/>
      <c r="J44" s="48"/>
    </row>
    <row r="45" ht="354.0" customHeight="1">
      <c r="I45" s="48"/>
      <c r="J45" s="48"/>
    </row>
    <row r="46" ht="354.0" customHeight="1">
      <c r="I46" s="48"/>
      <c r="J46" s="48"/>
    </row>
    <row r="47" ht="354.0" customHeight="1">
      <c r="I47" s="48"/>
      <c r="J47" s="48"/>
    </row>
    <row r="48" ht="354.0" customHeight="1">
      <c r="I48" s="48"/>
      <c r="J48" s="48"/>
    </row>
    <row r="49" ht="354.0" customHeight="1">
      <c r="I49" s="48"/>
      <c r="J49" s="48"/>
    </row>
    <row r="50" ht="354.0" customHeight="1">
      <c r="I50" s="48"/>
      <c r="J50" s="48"/>
    </row>
    <row r="51" ht="354.0" customHeight="1">
      <c r="I51" s="48"/>
      <c r="J51" s="48"/>
    </row>
    <row r="52" ht="354.0" customHeight="1">
      <c r="I52" s="48"/>
      <c r="J52" s="48"/>
    </row>
    <row r="53" ht="354.0" customHeight="1">
      <c r="I53" s="48"/>
      <c r="J53" s="48"/>
    </row>
    <row r="54" ht="354.0" customHeight="1">
      <c r="I54" s="48"/>
      <c r="J54" s="48"/>
    </row>
    <row r="55" ht="354.0" customHeight="1">
      <c r="I55" s="48"/>
      <c r="J55" s="48"/>
    </row>
    <row r="56" ht="354.0" customHeight="1">
      <c r="I56" s="48"/>
      <c r="J56" s="48"/>
    </row>
    <row r="57" ht="354.0" customHeight="1">
      <c r="I57" s="48"/>
      <c r="J57" s="48"/>
    </row>
    <row r="58" ht="354.0" customHeight="1">
      <c r="I58" s="48"/>
      <c r="J58" s="48"/>
    </row>
    <row r="59" ht="354.0" customHeight="1">
      <c r="I59" s="48"/>
      <c r="J59" s="48"/>
    </row>
    <row r="60" ht="354.0" customHeight="1">
      <c r="I60" s="48"/>
      <c r="J60" s="48"/>
    </row>
    <row r="61" ht="354.0" customHeight="1">
      <c r="I61" s="48"/>
      <c r="J61" s="48"/>
    </row>
    <row r="62" ht="354.0" customHeight="1">
      <c r="I62" s="48"/>
      <c r="J62" s="48"/>
    </row>
    <row r="63" ht="354.0" customHeight="1">
      <c r="I63" s="48"/>
      <c r="J63" s="48"/>
    </row>
    <row r="64" ht="354.0" customHeight="1">
      <c r="I64" s="48"/>
      <c r="J64" s="48"/>
    </row>
    <row r="65" ht="354.0" customHeight="1">
      <c r="I65" s="48"/>
      <c r="J65" s="48"/>
    </row>
    <row r="66" ht="354.0" customHeight="1">
      <c r="I66" s="48"/>
      <c r="J66" s="48"/>
    </row>
    <row r="67" ht="354.0" customHeight="1">
      <c r="I67" s="48"/>
      <c r="J67" s="48"/>
    </row>
    <row r="68" ht="354.0" customHeight="1">
      <c r="I68" s="48"/>
      <c r="J68" s="48"/>
    </row>
    <row r="69" ht="354.0" customHeight="1">
      <c r="I69" s="48"/>
      <c r="J69" s="48"/>
    </row>
    <row r="70" ht="354.0" customHeight="1">
      <c r="I70" s="48"/>
      <c r="J70" s="48"/>
    </row>
    <row r="71" ht="354.0" customHeight="1">
      <c r="I71" s="48"/>
      <c r="J71" s="48"/>
    </row>
    <row r="72" ht="354.0" customHeight="1">
      <c r="I72" s="48"/>
      <c r="J72" s="48"/>
    </row>
    <row r="73" ht="354.0" customHeight="1">
      <c r="I73" s="48"/>
      <c r="J73" s="48"/>
    </row>
    <row r="74" ht="354.0" customHeight="1">
      <c r="I74" s="48"/>
      <c r="J74" s="48"/>
    </row>
    <row r="75" ht="354.0" customHeight="1">
      <c r="I75" s="48"/>
      <c r="J75" s="48"/>
    </row>
    <row r="76" ht="354.0" customHeight="1">
      <c r="I76" s="48"/>
      <c r="J76" s="48"/>
    </row>
    <row r="77" ht="354.0" customHeight="1">
      <c r="I77" s="48"/>
      <c r="J77" s="48"/>
    </row>
    <row r="78" ht="354.0" customHeight="1">
      <c r="I78" s="48"/>
      <c r="J78" s="48"/>
    </row>
    <row r="79" ht="354.0" customHeight="1">
      <c r="I79" s="48"/>
      <c r="J79" s="48"/>
    </row>
    <row r="80" ht="354.0" customHeight="1">
      <c r="I80" s="48"/>
      <c r="J80" s="48"/>
    </row>
    <row r="81" ht="354.0" customHeight="1">
      <c r="I81" s="48"/>
      <c r="J81" s="48"/>
    </row>
    <row r="82" ht="354.0" customHeight="1">
      <c r="I82" s="48"/>
      <c r="J82" s="48"/>
    </row>
    <row r="83" ht="354.0" customHeight="1">
      <c r="I83" s="48"/>
      <c r="J83" s="48"/>
    </row>
    <row r="84" ht="354.0" customHeight="1">
      <c r="I84" s="48"/>
      <c r="J84" s="48"/>
    </row>
    <row r="85" ht="354.0" customHeight="1">
      <c r="I85" s="48"/>
      <c r="J85" s="48"/>
    </row>
    <row r="86" ht="354.0" customHeight="1">
      <c r="I86" s="48"/>
      <c r="J86" s="48"/>
    </row>
    <row r="87" ht="354.0" customHeight="1">
      <c r="I87" s="48"/>
      <c r="J87" s="48"/>
    </row>
    <row r="88" ht="354.0" customHeight="1">
      <c r="I88" s="48"/>
      <c r="J88" s="48"/>
    </row>
    <row r="89" ht="354.0" customHeight="1">
      <c r="I89" s="48"/>
      <c r="J89" s="48"/>
    </row>
    <row r="90" ht="354.0" customHeight="1">
      <c r="I90" s="48"/>
      <c r="J90" s="48"/>
    </row>
    <row r="91" ht="354.0" customHeight="1">
      <c r="I91" s="48"/>
      <c r="J91" s="48"/>
    </row>
    <row r="92" ht="354.0" customHeight="1">
      <c r="I92" s="48"/>
      <c r="J92" s="48"/>
    </row>
    <row r="93" ht="354.0" customHeight="1">
      <c r="I93" s="48"/>
      <c r="J93" s="48"/>
    </row>
    <row r="94" ht="354.0" customHeight="1">
      <c r="I94" s="48"/>
      <c r="J94" s="48"/>
    </row>
    <row r="95" ht="354.0" customHeight="1">
      <c r="I95" s="48"/>
      <c r="J95" s="48"/>
    </row>
    <row r="96" ht="354.0" customHeight="1">
      <c r="I96" s="48"/>
      <c r="J96" s="48"/>
    </row>
    <row r="97" ht="354.0" customHeight="1">
      <c r="I97" s="48"/>
      <c r="J97" s="48"/>
    </row>
    <row r="98" ht="354.0" customHeight="1">
      <c r="I98" s="48"/>
      <c r="J98" s="48"/>
    </row>
    <row r="99" ht="354.0" customHeight="1">
      <c r="I99" s="48"/>
      <c r="J99" s="48"/>
    </row>
    <row r="100" ht="354.0" customHeight="1">
      <c r="I100" s="48"/>
      <c r="J100" s="48"/>
    </row>
    <row r="101" ht="354.0" customHeight="1">
      <c r="I101" s="48"/>
      <c r="J101" s="48"/>
    </row>
    <row r="102" ht="354.0" customHeight="1">
      <c r="I102" s="48"/>
      <c r="J102" s="48"/>
    </row>
    <row r="103" ht="354.0" customHeight="1">
      <c r="I103" s="48"/>
      <c r="J103" s="48"/>
    </row>
    <row r="104" ht="354.0" customHeight="1">
      <c r="I104" s="48"/>
      <c r="J104" s="48"/>
    </row>
    <row r="105" ht="354.0" customHeight="1">
      <c r="I105" s="48"/>
      <c r="J105" s="48"/>
    </row>
    <row r="106" ht="354.0" customHeight="1">
      <c r="I106" s="48"/>
      <c r="J106" s="48"/>
    </row>
    <row r="107" ht="354.0" customHeight="1">
      <c r="I107" s="48"/>
      <c r="J107" s="48"/>
    </row>
    <row r="108" ht="354.0" customHeight="1">
      <c r="I108" s="48"/>
      <c r="J108" s="48"/>
    </row>
    <row r="109" ht="354.0" customHeight="1">
      <c r="I109" s="48"/>
      <c r="J109" s="48"/>
    </row>
    <row r="110" ht="354.0" customHeight="1">
      <c r="I110" s="48"/>
      <c r="J110" s="48"/>
    </row>
    <row r="111" ht="354.0" customHeight="1">
      <c r="I111" s="48"/>
      <c r="J111" s="48"/>
    </row>
    <row r="112" ht="354.0" customHeight="1">
      <c r="I112" s="48"/>
      <c r="J112" s="48"/>
    </row>
    <row r="113" ht="354.0" customHeight="1">
      <c r="I113" s="48"/>
      <c r="J113" s="48"/>
    </row>
    <row r="114" ht="354.0" customHeight="1">
      <c r="I114" s="48"/>
      <c r="J114" s="48"/>
    </row>
    <row r="115" ht="354.0" customHeight="1">
      <c r="I115" s="48"/>
      <c r="J115" s="48"/>
    </row>
    <row r="116" ht="354.0" customHeight="1">
      <c r="I116" s="48"/>
      <c r="J116" s="48"/>
    </row>
    <row r="117" ht="354.0" customHeight="1">
      <c r="I117" s="48"/>
      <c r="J117" s="48"/>
    </row>
    <row r="118" ht="354.0" customHeight="1">
      <c r="I118" s="48"/>
      <c r="J118" s="48"/>
    </row>
    <row r="119" ht="354.0" customHeight="1">
      <c r="I119" s="48"/>
      <c r="J119" s="48"/>
    </row>
    <row r="120" ht="354.0" customHeight="1">
      <c r="I120" s="48"/>
      <c r="J120" s="48"/>
    </row>
    <row r="121" ht="354.0" customHeight="1">
      <c r="I121" s="48"/>
      <c r="J121" s="48"/>
    </row>
    <row r="122" ht="354.0" customHeight="1">
      <c r="I122" s="48"/>
      <c r="J122" s="48"/>
    </row>
    <row r="123" ht="354.0" customHeight="1">
      <c r="I123" s="48"/>
      <c r="J123" s="48"/>
    </row>
    <row r="124" ht="354.0" customHeight="1">
      <c r="I124" s="48"/>
      <c r="J124" s="48"/>
    </row>
    <row r="125" ht="354.0" customHeight="1">
      <c r="I125" s="48"/>
      <c r="J125" s="48"/>
    </row>
    <row r="126" ht="354.0" customHeight="1">
      <c r="I126" s="48"/>
      <c r="J126" s="48"/>
    </row>
    <row r="127" ht="354.0" customHeight="1">
      <c r="I127" s="48"/>
      <c r="J127" s="48"/>
    </row>
    <row r="128" ht="354.0" customHeight="1">
      <c r="I128" s="48"/>
      <c r="J128" s="48"/>
    </row>
    <row r="129" ht="354.0" customHeight="1">
      <c r="I129" s="48"/>
      <c r="J129" s="48"/>
    </row>
    <row r="130" ht="354.0" customHeight="1">
      <c r="I130" s="48"/>
      <c r="J130" s="48"/>
    </row>
    <row r="131" ht="354.0" customHeight="1">
      <c r="I131" s="48"/>
      <c r="J131" s="48"/>
    </row>
    <row r="132" ht="354.0" customHeight="1">
      <c r="I132" s="48"/>
      <c r="J132" s="48"/>
    </row>
    <row r="133" ht="354.0" customHeight="1">
      <c r="I133" s="48"/>
      <c r="J133" s="48"/>
    </row>
    <row r="134" ht="354.0" customHeight="1">
      <c r="I134" s="48"/>
      <c r="J134" s="48"/>
    </row>
    <row r="135" ht="354.0" customHeight="1">
      <c r="I135" s="48"/>
      <c r="J135" s="48"/>
    </row>
    <row r="136" ht="354.0" customHeight="1">
      <c r="I136" s="48"/>
      <c r="J136" s="48"/>
    </row>
    <row r="137" ht="354.0" customHeight="1">
      <c r="I137" s="48"/>
      <c r="J137" s="48"/>
    </row>
    <row r="138" ht="354.0" customHeight="1">
      <c r="I138" s="48"/>
      <c r="J138" s="48"/>
    </row>
    <row r="139" ht="354.0" customHeight="1">
      <c r="I139" s="48"/>
      <c r="J139" s="48"/>
    </row>
    <row r="140" ht="354.0" customHeight="1">
      <c r="I140" s="48"/>
      <c r="J140" s="48"/>
    </row>
    <row r="141" ht="354.0" customHeight="1">
      <c r="I141" s="48"/>
      <c r="J141" s="48"/>
    </row>
    <row r="142" ht="354.0" customHeight="1">
      <c r="I142" s="48"/>
      <c r="J142" s="48"/>
    </row>
    <row r="143" ht="354.0" customHeight="1">
      <c r="I143" s="48"/>
      <c r="J143" s="48"/>
    </row>
    <row r="144" ht="354.0" customHeight="1">
      <c r="I144" s="48"/>
      <c r="J144" s="48"/>
    </row>
    <row r="145" ht="354.0" customHeight="1">
      <c r="I145" s="48"/>
      <c r="J145" s="48"/>
    </row>
    <row r="146" ht="354.0" customHeight="1">
      <c r="I146" s="48"/>
      <c r="J146" s="48"/>
    </row>
    <row r="147" ht="354.0" customHeight="1">
      <c r="I147" s="48"/>
      <c r="J147" s="48"/>
    </row>
    <row r="148" ht="354.0" customHeight="1">
      <c r="I148" s="48"/>
      <c r="J148" s="48"/>
    </row>
    <row r="149" ht="354.0" customHeight="1">
      <c r="I149" s="48"/>
      <c r="J149" s="48"/>
    </row>
    <row r="150" ht="354.0" customHeight="1">
      <c r="I150" s="48"/>
      <c r="J150" s="48"/>
    </row>
    <row r="151" ht="354.0" customHeight="1">
      <c r="I151" s="48"/>
      <c r="J151" s="48"/>
    </row>
    <row r="152" ht="354.0" customHeight="1">
      <c r="I152" s="48"/>
      <c r="J152" s="48"/>
    </row>
    <row r="153" ht="354.0" customHeight="1">
      <c r="I153" s="48"/>
      <c r="J153" s="48"/>
    </row>
    <row r="154" ht="354.0" customHeight="1">
      <c r="I154" s="48"/>
      <c r="J154" s="48"/>
    </row>
    <row r="155" ht="354.0" customHeight="1">
      <c r="I155" s="48"/>
      <c r="J155" s="48"/>
    </row>
    <row r="156" ht="354.0" customHeight="1">
      <c r="I156" s="48"/>
      <c r="J156" s="48"/>
    </row>
    <row r="157" ht="354.0" customHeight="1">
      <c r="I157" s="48"/>
      <c r="J157" s="48"/>
    </row>
    <row r="158" ht="354.0" customHeight="1">
      <c r="I158" s="48"/>
      <c r="J158" s="48"/>
    </row>
    <row r="159" ht="354.0" customHeight="1">
      <c r="I159" s="48"/>
      <c r="J159" s="48"/>
    </row>
    <row r="160" ht="354.0" customHeight="1">
      <c r="I160" s="48"/>
      <c r="J160" s="48"/>
    </row>
    <row r="161" ht="354.0" customHeight="1">
      <c r="I161" s="48"/>
      <c r="J161" s="48"/>
    </row>
    <row r="162" ht="354.0" customHeight="1">
      <c r="I162" s="48"/>
      <c r="J162" s="48"/>
    </row>
    <row r="163" ht="354.0" customHeight="1">
      <c r="I163" s="48"/>
      <c r="J163" s="48"/>
    </row>
    <row r="164" ht="354.0" customHeight="1">
      <c r="I164" s="48"/>
      <c r="J164" s="48"/>
    </row>
    <row r="165" ht="354.0" customHeight="1">
      <c r="I165" s="48"/>
      <c r="J165" s="48"/>
    </row>
    <row r="166" ht="354.0" customHeight="1">
      <c r="I166" s="48"/>
      <c r="J166" s="48"/>
    </row>
    <row r="167" ht="354.0" customHeight="1">
      <c r="I167" s="48"/>
      <c r="J167" s="48"/>
    </row>
    <row r="168" ht="354.0" customHeight="1">
      <c r="I168" s="48"/>
      <c r="J168" s="48"/>
    </row>
    <row r="169" ht="354.0" customHeight="1">
      <c r="I169" s="48"/>
      <c r="J169" s="48"/>
    </row>
    <row r="170" ht="354.0" customHeight="1">
      <c r="I170" s="48"/>
      <c r="J170" s="48"/>
    </row>
    <row r="171" ht="354.0" customHeight="1">
      <c r="I171" s="48"/>
      <c r="J171" s="48"/>
    </row>
    <row r="172" ht="354.0" customHeight="1">
      <c r="I172" s="48"/>
      <c r="J172" s="48"/>
    </row>
    <row r="173" ht="354.0" customHeight="1">
      <c r="I173" s="48"/>
      <c r="J173" s="48"/>
    </row>
    <row r="174" ht="354.0" customHeight="1">
      <c r="I174" s="48"/>
      <c r="J174" s="48"/>
    </row>
    <row r="175" ht="354.0" customHeight="1">
      <c r="I175" s="48"/>
      <c r="J175" s="48"/>
    </row>
    <row r="176" ht="354.0" customHeight="1">
      <c r="I176" s="48"/>
      <c r="J176" s="48"/>
    </row>
    <row r="177" ht="354.0" customHeight="1">
      <c r="I177" s="48"/>
      <c r="J177" s="48"/>
    </row>
    <row r="178" ht="354.0" customHeight="1">
      <c r="I178" s="48"/>
      <c r="J178" s="48"/>
    </row>
    <row r="179" ht="354.0" customHeight="1">
      <c r="I179" s="48"/>
      <c r="J179" s="48"/>
    </row>
    <row r="180" ht="354.0" customHeight="1">
      <c r="I180" s="48"/>
      <c r="J180" s="48"/>
    </row>
    <row r="181" ht="354.0" customHeight="1">
      <c r="I181" s="48"/>
      <c r="J181" s="48"/>
    </row>
    <row r="182" ht="354.0" customHeight="1">
      <c r="I182" s="48"/>
      <c r="J182" s="48"/>
    </row>
    <row r="183" ht="354.0" customHeight="1">
      <c r="I183" s="48"/>
      <c r="J183" s="48"/>
    </row>
    <row r="184" ht="354.0" customHeight="1">
      <c r="I184" s="48"/>
      <c r="J184" s="48"/>
    </row>
    <row r="185" ht="354.0" customHeight="1">
      <c r="I185" s="48"/>
      <c r="J185" s="48"/>
    </row>
    <row r="186" ht="354.0" customHeight="1">
      <c r="I186" s="48"/>
      <c r="J186" s="48"/>
    </row>
    <row r="187" ht="354.0" customHeight="1">
      <c r="I187" s="48"/>
      <c r="J187" s="48"/>
    </row>
    <row r="188" ht="354.0" customHeight="1">
      <c r="I188" s="48"/>
      <c r="J188" s="48"/>
    </row>
    <row r="189" ht="354.0" customHeight="1">
      <c r="I189" s="48"/>
      <c r="J189" s="48"/>
    </row>
    <row r="190" ht="354.0" customHeight="1">
      <c r="I190" s="48"/>
      <c r="J190" s="48"/>
    </row>
    <row r="191" ht="354.0" customHeight="1">
      <c r="I191" s="48"/>
      <c r="J191" s="48"/>
    </row>
    <row r="192" ht="354.0" customHeight="1">
      <c r="I192" s="48"/>
      <c r="J192" s="48"/>
    </row>
    <row r="193" ht="354.0" customHeight="1">
      <c r="I193" s="48"/>
      <c r="J193" s="48"/>
    </row>
    <row r="194" ht="354.0" customHeight="1">
      <c r="I194" s="48"/>
      <c r="J194" s="48"/>
    </row>
    <row r="195" ht="354.0" customHeight="1">
      <c r="I195" s="48"/>
      <c r="J195" s="48"/>
    </row>
    <row r="196" ht="354.0" customHeight="1">
      <c r="I196" s="48"/>
      <c r="J196" s="48"/>
    </row>
    <row r="197" ht="354.0" customHeight="1">
      <c r="I197" s="48"/>
      <c r="J197" s="48"/>
    </row>
    <row r="198" ht="354.0" customHeight="1">
      <c r="I198" s="48"/>
      <c r="J198" s="48"/>
    </row>
    <row r="199" ht="354.0" customHeight="1">
      <c r="I199" s="48"/>
      <c r="J199" s="48"/>
    </row>
    <row r="200" ht="354.0" customHeight="1">
      <c r="I200" s="48"/>
      <c r="J200" s="48"/>
    </row>
    <row r="201" ht="354.0" customHeight="1">
      <c r="I201" s="48"/>
      <c r="J201" s="48"/>
    </row>
    <row r="202" ht="354.0" customHeight="1">
      <c r="I202" s="48"/>
      <c r="J202" s="48"/>
    </row>
    <row r="203" ht="354.0" customHeight="1">
      <c r="I203" s="48"/>
      <c r="J203" s="48"/>
    </row>
    <row r="204" ht="354.0" customHeight="1">
      <c r="I204" s="48"/>
      <c r="J204" s="48"/>
    </row>
    <row r="205" ht="354.0" customHeight="1">
      <c r="I205" s="48"/>
      <c r="J205" s="48"/>
    </row>
    <row r="206" ht="354.0" customHeight="1">
      <c r="I206" s="48"/>
      <c r="J206" s="48"/>
    </row>
    <row r="207" ht="354.0" customHeight="1">
      <c r="I207" s="48"/>
      <c r="J207" s="48"/>
    </row>
    <row r="208" ht="354.0" customHeight="1">
      <c r="I208" s="48"/>
      <c r="J208" s="48"/>
    </row>
    <row r="209" ht="354.0" customHeight="1">
      <c r="I209" s="48"/>
      <c r="J209" s="48"/>
    </row>
    <row r="210" ht="354.0" customHeight="1">
      <c r="I210" s="48"/>
      <c r="J210" s="48"/>
    </row>
    <row r="211" ht="354.0" customHeight="1">
      <c r="I211" s="48"/>
      <c r="J211" s="48"/>
    </row>
    <row r="212" ht="354.0" customHeight="1">
      <c r="I212" s="48"/>
      <c r="J212" s="48"/>
    </row>
    <row r="213" ht="354.0" customHeight="1">
      <c r="I213" s="48"/>
      <c r="J213" s="48"/>
    </row>
    <row r="214" ht="354.0" customHeight="1">
      <c r="I214" s="48"/>
      <c r="J214" s="48"/>
    </row>
    <row r="215" ht="354.0" customHeight="1">
      <c r="I215" s="48"/>
      <c r="J215" s="48"/>
    </row>
    <row r="216" ht="354.0" customHeight="1">
      <c r="I216" s="48"/>
      <c r="J216" s="48"/>
    </row>
    <row r="217" ht="354.0" customHeight="1">
      <c r="I217" s="48"/>
      <c r="J217" s="48"/>
    </row>
    <row r="218" ht="354.0" customHeight="1">
      <c r="I218" s="48"/>
      <c r="J218" s="48"/>
    </row>
    <row r="219" ht="354.0" customHeight="1">
      <c r="I219" s="48"/>
      <c r="J219" s="48"/>
    </row>
    <row r="220" ht="354.0" customHeight="1">
      <c r="I220" s="48"/>
      <c r="J220" s="48"/>
    </row>
    <row r="221" ht="354.0" customHeight="1">
      <c r="I221" s="48"/>
      <c r="J221" s="48"/>
    </row>
    <row r="222" ht="354.0" customHeight="1">
      <c r="I222" s="48"/>
      <c r="J222" s="48"/>
    </row>
    <row r="223" ht="354.0" customHeight="1">
      <c r="I223" s="48"/>
      <c r="J223" s="48"/>
    </row>
    <row r="224" ht="354.0" customHeight="1">
      <c r="I224" s="48"/>
      <c r="J224" s="48"/>
    </row>
    <row r="225" ht="354.0" customHeight="1">
      <c r="I225" s="48"/>
      <c r="J225" s="48"/>
    </row>
    <row r="226" ht="354.0" customHeight="1">
      <c r="I226" s="48"/>
      <c r="J226" s="48"/>
    </row>
    <row r="227" ht="354.0" customHeight="1">
      <c r="I227" s="48"/>
      <c r="J227" s="48"/>
    </row>
    <row r="228" ht="354.0" customHeight="1">
      <c r="I228" s="48"/>
      <c r="J228" s="48"/>
    </row>
    <row r="229" ht="354.0" customHeight="1">
      <c r="I229" s="48"/>
      <c r="J229" s="48"/>
    </row>
    <row r="230" ht="354.0" customHeight="1">
      <c r="I230" s="48"/>
      <c r="J230" s="48"/>
    </row>
    <row r="231" ht="354.0" customHeight="1">
      <c r="I231" s="48"/>
      <c r="J231" s="48"/>
    </row>
    <row r="232" ht="354.0" customHeight="1">
      <c r="I232" s="48"/>
      <c r="J232" s="48"/>
    </row>
    <row r="233" ht="354.0" customHeight="1">
      <c r="I233" s="48"/>
      <c r="J233" s="48"/>
    </row>
    <row r="234" ht="354.0" customHeight="1">
      <c r="I234" s="48"/>
      <c r="J234" s="48"/>
    </row>
    <row r="235" ht="354.0" customHeight="1">
      <c r="I235" s="48"/>
      <c r="J235" s="48"/>
    </row>
    <row r="236" ht="354.0" customHeight="1">
      <c r="I236" s="48"/>
      <c r="J236" s="48"/>
    </row>
    <row r="237" ht="354.0" customHeight="1">
      <c r="I237" s="48"/>
      <c r="J237" s="48"/>
    </row>
    <row r="238" ht="354.0" customHeight="1">
      <c r="I238" s="48"/>
      <c r="J238" s="48"/>
    </row>
    <row r="239" ht="354.0" customHeight="1">
      <c r="I239" s="48"/>
      <c r="J239" s="48"/>
    </row>
    <row r="240" ht="354.0" customHeight="1">
      <c r="I240" s="48"/>
      <c r="J240" s="48"/>
    </row>
    <row r="241" ht="354.0" customHeight="1">
      <c r="I241" s="48"/>
      <c r="J241" s="48"/>
    </row>
    <row r="242" ht="354.0" customHeight="1">
      <c r="I242" s="48"/>
      <c r="J242" s="48"/>
    </row>
    <row r="243" ht="354.0" customHeight="1">
      <c r="I243" s="48"/>
      <c r="J243" s="48"/>
    </row>
    <row r="244" ht="354.0" customHeight="1">
      <c r="I244" s="48"/>
      <c r="J244" s="48"/>
    </row>
    <row r="245" ht="354.0" customHeight="1">
      <c r="I245" s="48"/>
      <c r="J245" s="48"/>
    </row>
    <row r="246" ht="354.0" customHeight="1">
      <c r="I246" s="48"/>
      <c r="J246" s="48"/>
    </row>
    <row r="247" ht="354.0" customHeight="1">
      <c r="I247" s="48"/>
      <c r="J247" s="48"/>
    </row>
    <row r="248" ht="354.0" customHeight="1">
      <c r="I248" s="48"/>
      <c r="J248" s="48"/>
    </row>
    <row r="249" ht="354.0" customHeight="1">
      <c r="I249" s="48"/>
      <c r="J249" s="48"/>
    </row>
    <row r="250" ht="354.0" customHeight="1">
      <c r="I250" s="48"/>
      <c r="J250" s="48"/>
    </row>
    <row r="251" ht="354.0" customHeight="1">
      <c r="I251" s="48"/>
      <c r="J251" s="48"/>
    </row>
    <row r="252" ht="354.0" customHeight="1">
      <c r="I252" s="48"/>
      <c r="J252" s="48"/>
    </row>
    <row r="253" ht="354.0" customHeight="1">
      <c r="I253" s="48"/>
      <c r="J253" s="48"/>
    </row>
    <row r="254" ht="354.0" customHeight="1">
      <c r="I254" s="48"/>
      <c r="J254" s="48"/>
    </row>
    <row r="255" ht="354.0" customHeight="1">
      <c r="I255" s="48"/>
      <c r="J255" s="48"/>
    </row>
    <row r="256" ht="354.0" customHeight="1">
      <c r="I256" s="48"/>
      <c r="J256" s="48"/>
    </row>
    <row r="257" ht="354.0" customHeight="1">
      <c r="I257" s="48"/>
      <c r="J257" s="48"/>
    </row>
    <row r="258" ht="354.0" customHeight="1">
      <c r="I258" s="48"/>
      <c r="J258" s="48"/>
    </row>
    <row r="259" ht="354.0" customHeight="1">
      <c r="I259" s="48"/>
      <c r="J259" s="48"/>
    </row>
    <row r="260" ht="354.0" customHeight="1">
      <c r="I260" s="48"/>
      <c r="J260" s="48"/>
    </row>
    <row r="261" ht="354.0" customHeight="1">
      <c r="I261" s="48"/>
      <c r="J261" s="48"/>
    </row>
    <row r="262" ht="354.0" customHeight="1">
      <c r="I262" s="48"/>
      <c r="J262" s="48"/>
    </row>
    <row r="263" ht="354.0" customHeight="1">
      <c r="I263" s="48"/>
      <c r="J263" s="48"/>
    </row>
    <row r="264" ht="354.0" customHeight="1">
      <c r="I264" s="48"/>
      <c r="J264" s="48"/>
    </row>
    <row r="265" ht="354.0" customHeight="1">
      <c r="I265" s="48"/>
      <c r="J265" s="48"/>
    </row>
    <row r="266" ht="354.0" customHeight="1">
      <c r="I266" s="48"/>
      <c r="J266" s="48"/>
    </row>
    <row r="267" ht="354.0" customHeight="1">
      <c r="I267" s="48"/>
      <c r="J267" s="48"/>
    </row>
    <row r="268" ht="354.0" customHeight="1">
      <c r="I268" s="48"/>
      <c r="J268" s="48"/>
    </row>
    <row r="269" ht="354.0" customHeight="1">
      <c r="I269" s="48"/>
      <c r="J269" s="48"/>
    </row>
    <row r="270" ht="354.0" customHeight="1">
      <c r="I270" s="48"/>
      <c r="J270" s="48"/>
    </row>
    <row r="271" ht="354.0" customHeight="1">
      <c r="I271" s="48"/>
      <c r="J271" s="48"/>
    </row>
    <row r="272" ht="354.0" customHeight="1">
      <c r="I272" s="48"/>
      <c r="J272" s="48"/>
    </row>
    <row r="273" ht="354.0" customHeight="1">
      <c r="I273" s="48"/>
      <c r="J273" s="48"/>
    </row>
    <row r="274" ht="354.0" customHeight="1">
      <c r="I274" s="48"/>
      <c r="J274" s="48"/>
    </row>
    <row r="275" ht="354.0" customHeight="1">
      <c r="I275" s="48"/>
      <c r="J275" s="48"/>
    </row>
    <row r="276" ht="354.0" customHeight="1">
      <c r="I276" s="48"/>
      <c r="J276" s="48"/>
    </row>
    <row r="277" ht="354.0" customHeight="1">
      <c r="I277" s="48"/>
      <c r="J277" s="48"/>
    </row>
    <row r="278" ht="354.0" customHeight="1">
      <c r="I278" s="48"/>
      <c r="J278" s="48"/>
    </row>
    <row r="279" ht="354.0" customHeight="1">
      <c r="I279" s="48"/>
      <c r="J279" s="48"/>
    </row>
    <row r="280" ht="354.0" customHeight="1">
      <c r="I280" s="48"/>
      <c r="J280" s="48"/>
    </row>
    <row r="281" ht="354.0" customHeight="1">
      <c r="I281" s="48"/>
      <c r="J281" s="48"/>
    </row>
    <row r="282" ht="354.0" customHeight="1">
      <c r="I282" s="48"/>
      <c r="J282" s="48"/>
    </row>
    <row r="283" ht="354.0" customHeight="1">
      <c r="I283" s="48"/>
      <c r="J283" s="48"/>
    </row>
    <row r="284" ht="354.0" customHeight="1">
      <c r="I284" s="48"/>
      <c r="J284" s="48"/>
    </row>
    <row r="285" ht="354.0" customHeight="1">
      <c r="I285" s="48"/>
      <c r="J285" s="48"/>
    </row>
    <row r="286" ht="354.0" customHeight="1">
      <c r="I286" s="48"/>
      <c r="J286" s="48"/>
    </row>
    <row r="287" ht="354.0" customHeight="1">
      <c r="I287" s="48"/>
      <c r="J287" s="48"/>
    </row>
    <row r="288" ht="354.0" customHeight="1">
      <c r="I288" s="48"/>
      <c r="J288" s="48"/>
    </row>
    <row r="289" ht="354.0" customHeight="1">
      <c r="I289" s="48"/>
      <c r="J289" s="48"/>
    </row>
    <row r="290" ht="354.0" customHeight="1">
      <c r="I290" s="48"/>
      <c r="J290" s="48"/>
    </row>
    <row r="291" ht="354.0" customHeight="1">
      <c r="I291" s="48"/>
      <c r="J291" s="48"/>
    </row>
    <row r="292" ht="354.0" customHeight="1">
      <c r="I292" s="48"/>
      <c r="J292" s="48"/>
    </row>
    <row r="293" ht="354.0" customHeight="1">
      <c r="I293" s="48"/>
      <c r="J293" s="48"/>
    </row>
    <row r="294" ht="354.0" customHeight="1">
      <c r="I294" s="48"/>
      <c r="J294" s="48"/>
    </row>
    <row r="295" ht="354.0" customHeight="1">
      <c r="I295" s="48"/>
      <c r="J295" s="48"/>
    </row>
    <row r="296" ht="354.0" customHeight="1">
      <c r="I296" s="48"/>
      <c r="J296" s="48"/>
    </row>
    <row r="297" ht="354.0" customHeight="1">
      <c r="I297" s="48"/>
      <c r="J297" s="48"/>
    </row>
    <row r="298" ht="354.0" customHeight="1">
      <c r="I298" s="48"/>
      <c r="J298" s="48"/>
    </row>
    <row r="299" ht="354.0" customHeight="1">
      <c r="I299" s="48"/>
      <c r="J299" s="48"/>
    </row>
    <row r="300" ht="354.0" customHeight="1">
      <c r="I300" s="48"/>
      <c r="J300" s="48"/>
    </row>
    <row r="301" ht="354.0" customHeight="1">
      <c r="I301" s="48"/>
      <c r="J301" s="48"/>
    </row>
    <row r="302" ht="354.0" customHeight="1">
      <c r="I302" s="48"/>
      <c r="J302" s="48"/>
    </row>
    <row r="303" ht="354.0" customHeight="1">
      <c r="I303" s="48"/>
      <c r="J303" s="48"/>
    </row>
    <row r="304" ht="354.0" customHeight="1">
      <c r="I304" s="48"/>
      <c r="J304" s="48"/>
    </row>
    <row r="305" ht="354.0" customHeight="1">
      <c r="I305" s="48"/>
      <c r="J305" s="48"/>
    </row>
    <row r="306" ht="354.0" customHeight="1">
      <c r="I306" s="48"/>
      <c r="J306" s="48"/>
    </row>
    <row r="307" ht="354.0" customHeight="1">
      <c r="I307" s="48"/>
      <c r="J307" s="48"/>
    </row>
    <row r="308" ht="354.0" customHeight="1">
      <c r="I308" s="48"/>
      <c r="J308" s="48"/>
    </row>
    <row r="309" ht="354.0" customHeight="1">
      <c r="I309" s="48"/>
      <c r="J309" s="48"/>
    </row>
    <row r="310" ht="354.0" customHeight="1">
      <c r="I310" s="48"/>
      <c r="J310" s="48"/>
    </row>
    <row r="311" ht="354.0" customHeight="1">
      <c r="I311" s="48"/>
      <c r="J311" s="48"/>
    </row>
    <row r="312" ht="354.0" customHeight="1">
      <c r="I312" s="48"/>
      <c r="J312" s="48"/>
    </row>
    <row r="313" ht="354.0" customHeight="1">
      <c r="I313" s="48"/>
      <c r="J313" s="48"/>
    </row>
    <row r="314" ht="354.0" customHeight="1">
      <c r="I314" s="48"/>
      <c r="J314" s="48"/>
    </row>
    <row r="315" ht="354.0" customHeight="1">
      <c r="I315" s="48"/>
      <c r="J315" s="48"/>
    </row>
    <row r="316" ht="354.0" customHeight="1">
      <c r="I316" s="48"/>
      <c r="J316" s="48"/>
    </row>
    <row r="317" ht="354.0" customHeight="1">
      <c r="I317" s="48"/>
      <c r="J317" s="48"/>
    </row>
    <row r="318" ht="354.0" customHeight="1">
      <c r="I318" s="48"/>
      <c r="J318" s="48"/>
    </row>
    <row r="319" ht="354.0" customHeight="1">
      <c r="I319" s="48"/>
      <c r="J319" s="48"/>
    </row>
    <row r="320" ht="354.0" customHeight="1">
      <c r="I320" s="48"/>
      <c r="J320" s="48"/>
    </row>
    <row r="321" ht="354.0" customHeight="1">
      <c r="I321" s="48"/>
      <c r="J321" s="48"/>
    </row>
    <row r="322" ht="354.0" customHeight="1">
      <c r="I322" s="48"/>
      <c r="J322" s="48"/>
    </row>
    <row r="323" ht="354.0" customHeight="1">
      <c r="I323" s="48"/>
      <c r="J323" s="48"/>
    </row>
    <row r="324" ht="354.0" customHeight="1">
      <c r="I324" s="48"/>
      <c r="J324" s="48"/>
    </row>
    <row r="325" ht="354.0" customHeight="1">
      <c r="I325" s="48"/>
      <c r="J325" s="48"/>
    </row>
    <row r="326" ht="354.0" customHeight="1">
      <c r="I326" s="48"/>
      <c r="J326" s="48"/>
    </row>
    <row r="327" ht="354.0" customHeight="1">
      <c r="I327" s="48"/>
      <c r="J327" s="48"/>
    </row>
    <row r="328" ht="354.0" customHeight="1">
      <c r="I328" s="48"/>
      <c r="J328" s="48"/>
    </row>
    <row r="329" ht="354.0" customHeight="1">
      <c r="I329" s="48"/>
      <c r="J329" s="48"/>
    </row>
    <row r="330" ht="354.0" customHeight="1">
      <c r="I330" s="48"/>
      <c r="J330" s="48"/>
    </row>
    <row r="331" ht="354.0" customHeight="1">
      <c r="I331" s="48"/>
      <c r="J331" s="48"/>
    </row>
    <row r="332" ht="354.0" customHeight="1">
      <c r="I332" s="48"/>
      <c r="J332" s="48"/>
    </row>
    <row r="333" ht="354.0" customHeight="1">
      <c r="I333" s="48"/>
      <c r="J333" s="48"/>
    </row>
    <row r="334" ht="354.0" customHeight="1">
      <c r="I334" s="48"/>
      <c r="J334" s="48"/>
    </row>
    <row r="335" ht="354.0" customHeight="1">
      <c r="I335" s="48"/>
      <c r="J335" s="48"/>
    </row>
    <row r="336" ht="354.0" customHeight="1">
      <c r="I336" s="48"/>
      <c r="J336" s="48"/>
    </row>
    <row r="337" ht="354.0" customHeight="1">
      <c r="I337" s="48"/>
      <c r="J337" s="48"/>
    </row>
    <row r="338" ht="354.0" customHeight="1">
      <c r="I338" s="48"/>
      <c r="J338" s="48"/>
    </row>
    <row r="339" ht="354.0" customHeight="1">
      <c r="I339" s="48"/>
      <c r="J339" s="48"/>
    </row>
    <row r="340" ht="354.0" customHeight="1">
      <c r="I340" s="48"/>
      <c r="J340" s="48"/>
    </row>
    <row r="341" ht="354.0" customHeight="1">
      <c r="I341" s="48"/>
      <c r="J341" s="48"/>
    </row>
    <row r="342" ht="354.0" customHeight="1">
      <c r="I342" s="48"/>
      <c r="J342" s="48"/>
    </row>
    <row r="343" ht="354.0" customHeight="1">
      <c r="I343" s="48"/>
      <c r="J343" s="48"/>
    </row>
    <row r="344" ht="354.0" customHeight="1">
      <c r="I344" s="48"/>
      <c r="J344" s="48"/>
    </row>
    <row r="345" ht="354.0" customHeight="1">
      <c r="I345" s="48"/>
      <c r="J345" s="48"/>
    </row>
    <row r="346" ht="354.0" customHeight="1">
      <c r="I346" s="48"/>
      <c r="J346" s="48"/>
    </row>
    <row r="347" ht="354.0" customHeight="1">
      <c r="I347" s="48"/>
      <c r="J347" s="48"/>
    </row>
    <row r="348" ht="354.0" customHeight="1">
      <c r="I348" s="48"/>
      <c r="J348" s="48"/>
    </row>
    <row r="349" ht="354.0" customHeight="1">
      <c r="I349" s="48"/>
      <c r="J349" s="48"/>
    </row>
    <row r="350" ht="354.0" customHeight="1">
      <c r="I350" s="48"/>
      <c r="J350" s="48"/>
    </row>
    <row r="351" ht="354.0" customHeight="1">
      <c r="I351" s="48"/>
      <c r="J351" s="48"/>
    </row>
    <row r="352" ht="354.0" customHeight="1">
      <c r="I352" s="48"/>
      <c r="J352" s="48"/>
    </row>
    <row r="353" ht="354.0" customHeight="1">
      <c r="I353" s="48"/>
      <c r="J353" s="48"/>
    </row>
    <row r="354" ht="354.0" customHeight="1">
      <c r="I354" s="48"/>
      <c r="J354" s="48"/>
    </row>
    <row r="355" ht="354.0" customHeight="1">
      <c r="I355" s="48"/>
      <c r="J355" s="48"/>
    </row>
    <row r="356" ht="354.0" customHeight="1">
      <c r="I356" s="48"/>
      <c r="J356" s="48"/>
    </row>
    <row r="357" ht="354.0" customHeight="1">
      <c r="I357" s="48"/>
      <c r="J357" s="48"/>
    </row>
    <row r="358" ht="354.0" customHeight="1">
      <c r="I358" s="48"/>
      <c r="J358" s="48"/>
    </row>
    <row r="359" ht="354.0" customHeight="1">
      <c r="I359" s="48"/>
      <c r="J359" s="48"/>
    </row>
    <row r="360" ht="354.0" customHeight="1">
      <c r="I360" s="48"/>
      <c r="J360" s="48"/>
    </row>
    <row r="361" ht="354.0" customHeight="1">
      <c r="I361" s="48"/>
      <c r="J361" s="48"/>
    </row>
    <row r="362" ht="354.0" customHeight="1">
      <c r="I362" s="48"/>
      <c r="J362" s="48"/>
    </row>
    <row r="363" ht="354.0" customHeight="1">
      <c r="I363" s="48"/>
      <c r="J363" s="48"/>
    </row>
    <row r="364" ht="354.0" customHeight="1">
      <c r="I364" s="48"/>
      <c r="J364" s="48"/>
    </row>
    <row r="365" ht="354.0" customHeight="1">
      <c r="I365" s="48"/>
      <c r="J365" s="48"/>
    </row>
    <row r="366" ht="354.0" customHeight="1">
      <c r="I366" s="48"/>
      <c r="J366" s="48"/>
    </row>
    <row r="367" ht="354.0" customHeight="1">
      <c r="I367" s="48"/>
      <c r="J367" s="48"/>
    </row>
    <row r="368" ht="354.0" customHeight="1">
      <c r="I368" s="48"/>
      <c r="J368" s="48"/>
    </row>
    <row r="369" ht="354.0" customHeight="1">
      <c r="I369" s="48"/>
      <c r="J369" s="48"/>
    </row>
    <row r="370" ht="354.0" customHeight="1">
      <c r="I370" s="48"/>
      <c r="J370" s="48"/>
    </row>
    <row r="371" ht="354.0" customHeight="1">
      <c r="I371" s="48"/>
      <c r="J371" s="48"/>
    </row>
    <row r="372" ht="354.0" customHeight="1">
      <c r="I372" s="48"/>
      <c r="J372" s="48"/>
    </row>
    <row r="373" ht="354.0" customHeight="1">
      <c r="I373" s="48"/>
      <c r="J373" s="48"/>
    </row>
    <row r="374" ht="354.0" customHeight="1">
      <c r="I374" s="48"/>
      <c r="J374" s="48"/>
    </row>
    <row r="375" ht="354.0" customHeight="1">
      <c r="I375" s="48"/>
      <c r="J375" s="48"/>
    </row>
    <row r="376" ht="354.0" customHeight="1">
      <c r="I376" s="48"/>
      <c r="J376" s="48"/>
    </row>
    <row r="377" ht="354.0" customHeight="1">
      <c r="I377" s="48"/>
      <c r="J377" s="48"/>
    </row>
    <row r="378" ht="354.0" customHeight="1">
      <c r="I378" s="48"/>
      <c r="J378" s="48"/>
    </row>
    <row r="379" ht="354.0" customHeight="1">
      <c r="I379" s="48"/>
      <c r="J379" s="48"/>
    </row>
    <row r="380" ht="354.0" customHeight="1">
      <c r="I380" s="48"/>
      <c r="J380" s="48"/>
    </row>
    <row r="381" ht="354.0" customHeight="1">
      <c r="I381" s="48"/>
      <c r="J381" s="48"/>
    </row>
    <row r="382" ht="354.0" customHeight="1">
      <c r="I382" s="48"/>
      <c r="J382" s="48"/>
    </row>
    <row r="383" ht="354.0" customHeight="1">
      <c r="I383" s="48"/>
      <c r="J383" s="48"/>
    </row>
    <row r="384" ht="354.0" customHeight="1">
      <c r="I384" s="48"/>
      <c r="J384" s="48"/>
    </row>
    <row r="385" ht="354.0" customHeight="1">
      <c r="I385" s="48"/>
      <c r="J385" s="48"/>
    </row>
    <row r="386" ht="354.0" customHeight="1">
      <c r="I386" s="48"/>
      <c r="J386" s="48"/>
    </row>
    <row r="387" ht="354.0" customHeight="1">
      <c r="I387" s="48"/>
      <c r="J387" s="48"/>
    </row>
    <row r="388" ht="354.0" customHeight="1">
      <c r="I388" s="48"/>
      <c r="J388" s="48"/>
    </row>
    <row r="389" ht="354.0" customHeight="1">
      <c r="I389" s="48"/>
      <c r="J389" s="48"/>
    </row>
    <row r="390" ht="354.0" customHeight="1">
      <c r="I390" s="48"/>
      <c r="J390" s="48"/>
    </row>
    <row r="391" ht="354.0" customHeight="1">
      <c r="I391" s="48"/>
      <c r="J391" s="48"/>
    </row>
    <row r="392" ht="354.0" customHeight="1">
      <c r="I392" s="48"/>
      <c r="J392" s="48"/>
    </row>
    <row r="393" ht="354.0" customHeight="1">
      <c r="I393" s="48"/>
      <c r="J393" s="48"/>
    </row>
    <row r="394" ht="354.0" customHeight="1">
      <c r="I394" s="48"/>
      <c r="J394" s="48"/>
    </row>
    <row r="395" ht="354.0" customHeight="1">
      <c r="I395" s="48"/>
      <c r="J395" s="48"/>
    </row>
    <row r="396" ht="354.0" customHeight="1">
      <c r="I396" s="48"/>
      <c r="J396" s="48"/>
    </row>
    <row r="397" ht="354.0" customHeight="1">
      <c r="I397" s="48"/>
      <c r="J397" s="48"/>
    </row>
    <row r="398" ht="354.0" customHeight="1">
      <c r="I398" s="48"/>
      <c r="J398" s="48"/>
    </row>
    <row r="399" ht="354.0" customHeight="1">
      <c r="I399" s="48"/>
      <c r="J399" s="48"/>
    </row>
    <row r="400" ht="354.0" customHeight="1">
      <c r="I400" s="48"/>
      <c r="J400" s="48"/>
    </row>
    <row r="401" ht="354.0" customHeight="1">
      <c r="I401" s="48"/>
      <c r="J401" s="48"/>
    </row>
    <row r="402" ht="354.0" customHeight="1">
      <c r="I402" s="48"/>
      <c r="J402" s="48"/>
    </row>
    <row r="403" ht="354.0" customHeight="1">
      <c r="I403" s="48"/>
      <c r="J403" s="48"/>
    </row>
    <row r="404" ht="354.0" customHeight="1">
      <c r="I404" s="48"/>
      <c r="J404" s="48"/>
    </row>
    <row r="405" ht="354.0" customHeight="1">
      <c r="I405" s="48"/>
      <c r="J405" s="48"/>
    </row>
    <row r="406" ht="354.0" customHeight="1">
      <c r="I406" s="48"/>
      <c r="J406" s="48"/>
    </row>
    <row r="407" ht="354.0" customHeight="1">
      <c r="I407" s="48"/>
      <c r="J407" s="48"/>
    </row>
    <row r="408" ht="354.0" customHeight="1">
      <c r="I408" s="48"/>
      <c r="J408" s="48"/>
    </row>
    <row r="409" ht="354.0" customHeight="1">
      <c r="I409" s="48"/>
      <c r="J409" s="48"/>
    </row>
    <row r="410" ht="354.0" customHeight="1">
      <c r="I410" s="48"/>
      <c r="J410" s="48"/>
    </row>
    <row r="411" ht="354.0" customHeight="1">
      <c r="I411" s="48"/>
      <c r="J411" s="48"/>
    </row>
    <row r="412" ht="354.0" customHeight="1">
      <c r="I412" s="48"/>
      <c r="J412" s="48"/>
    </row>
    <row r="413" ht="354.0" customHeight="1">
      <c r="I413" s="48"/>
      <c r="J413" s="48"/>
    </row>
    <row r="414" ht="354.0" customHeight="1">
      <c r="I414" s="48"/>
      <c r="J414" s="48"/>
    </row>
    <row r="415" ht="354.0" customHeight="1">
      <c r="I415" s="48"/>
      <c r="J415" s="48"/>
    </row>
    <row r="416" ht="354.0" customHeight="1">
      <c r="I416" s="48"/>
      <c r="J416" s="48"/>
    </row>
    <row r="417" ht="354.0" customHeight="1">
      <c r="I417" s="48"/>
      <c r="J417" s="48"/>
    </row>
    <row r="418" ht="354.0" customHeight="1">
      <c r="I418" s="48"/>
      <c r="J418" s="48"/>
    </row>
    <row r="419" ht="354.0" customHeight="1">
      <c r="I419" s="48"/>
      <c r="J419" s="48"/>
    </row>
    <row r="420" ht="354.0" customHeight="1">
      <c r="I420" s="48"/>
      <c r="J420" s="48"/>
    </row>
    <row r="421" ht="354.0" customHeight="1">
      <c r="I421" s="48"/>
      <c r="J421" s="48"/>
    </row>
    <row r="422" ht="354.0" customHeight="1">
      <c r="I422" s="48"/>
      <c r="J422" s="48"/>
    </row>
    <row r="423" ht="354.0" customHeight="1">
      <c r="I423" s="48"/>
      <c r="J423" s="48"/>
    </row>
    <row r="424" ht="354.0" customHeight="1">
      <c r="I424" s="48"/>
      <c r="J424" s="48"/>
    </row>
    <row r="425" ht="354.0" customHeight="1">
      <c r="I425" s="48"/>
      <c r="J425" s="48"/>
    </row>
    <row r="426" ht="354.0" customHeight="1">
      <c r="I426" s="48"/>
      <c r="J426" s="48"/>
    </row>
    <row r="427" ht="354.0" customHeight="1">
      <c r="I427" s="48"/>
      <c r="J427" s="48"/>
    </row>
    <row r="428" ht="354.0" customHeight="1">
      <c r="I428" s="48"/>
      <c r="J428" s="48"/>
    </row>
    <row r="429" ht="354.0" customHeight="1">
      <c r="I429" s="48"/>
      <c r="J429" s="48"/>
    </row>
    <row r="430" ht="354.0" customHeight="1">
      <c r="I430" s="48"/>
      <c r="J430" s="48"/>
    </row>
    <row r="431" ht="354.0" customHeight="1">
      <c r="I431" s="48"/>
      <c r="J431" s="48"/>
    </row>
    <row r="432" ht="354.0" customHeight="1">
      <c r="I432" s="48"/>
      <c r="J432" s="48"/>
    </row>
    <row r="433" ht="354.0" customHeight="1">
      <c r="I433" s="48"/>
      <c r="J433" s="48"/>
    </row>
    <row r="434" ht="354.0" customHeight="1">
      <c r="I434" s="48"/>
      <c r="J434" s="48"/>
    </row>
    <row r="435" ht="354.0" customHeight="1">
      <c r="I435" s="48"/>
      <c r="J435" s="48"/>
    </row>
    <row r="436" ht="354.0" customHeight="1">
      <c r="I436" s="48"/>
      <c r="J436" s="48"/>
    </row>
    <row r="437" ht="354.0" customHeight="1">
      <c r="I437" s="48"/>
      <c r="J437" s="48"/>
    </row>
    <row r="438" ht="354.0" customHeight="1">
      <c r="I438" s="48"/>
      <c r="J438" s="48"/>
    </row>
    <row r="439" ht="354.0" customHeight="1">
      <c r="I439" s="48"/>
      <c r="J439" s="48"/>
    </row>
    <row r="440" ht="354.0" customHeight="1">
      <c r="I440" s="48"/>
      <c r="J440" s="48"/>
    </row>
    <row r="441" ht="354.0" customHeight="1">
      <c r="I441" s="48"/>
      <c r="J441" s="48"/>
    </row>
    <row r="442" ht="354.0" customHeight="1">
      <c r="I442" s="48"/>
      <c r="J442" s="48"/>
    </row>
    <row r="443" ht="354.0" customHeight="1">
      <c r="I443" s="48"/>
      <c r="J443" s="48"/>
    </row>
    <row r="444" ht="354.0" customHeight="1">
      <c r="I444" s="48"/>
      <c r="J444" s="48"/>
    </row>
    <row r="445" ht="354.0" customHeight="1">
      <c r="I445" s="48"/>
      <c r="J445" s="48"/>
    </row>
    <row r="446" ht="354.0" customHeight="1">
      <c r="I446" s="48"/>
      <c r="J446" s="48"/>
    </row>
    <row r="447" ht="354.0" customHeight="1">
      <c r="I447" s="48"/>
      <c r="J447" s="48"/>
    </row>
    <row r="448" ht="354.0" customHeight="1">
      <c r="I448" s="48"/>
      <c r="J448" s="48"/>
    </row>
    <row r="449" ht="354.0" customHeight="1">
      <c r="I449" s="48"/>
      <c r="J449" s="48"/>
    </row>
    <row r="450" ht="354.0" customHeight="1">
      <c r="I450" s="48"/>
      <c r="J450" s="48"/>
    </row>
    <row r="451" ht="354.0" customHeight="1">
      <c r="I451" s="48"/>
      <c r="J451" s="48"/>
    </row>
    <row r="452" ht="354.0" customHeight="1">
      <c r="I452" s="48"/>
      <c r="J452" s="48"/>
    </row>
    <row r="453" ht="354.0" customHeight="1">
      <c r="I453" s="48"/>
      <c r="J453" s="48"/>
    </row>
    <row r="454" ht="354.0" customHeight="1">
      <c r="I454" s="48"/>
      <c r="J454" s="48"/>
    </row>
    <row r="455" ht="354.0" customHeight="1">
      <c r="I455" s="48"/>
      <c r="J455" s="48"/>
    </row>
    <row r="456" ht="354.0" customHeight="1">
      <c r="I456" s="48"/>
      <c r="J456" s="48"/>
    </row>
    <row r="457" ht="354.0" customHeight="1">
      <c r="I457" s="48"/>
      <c r="J457" s="48"/>
    </row>
    <row r="458" ht="354.0" customHeight="1">
      <c r="I458" s="48"/>
      <c r="J458" s="48"/>
    </row>
    <row r="459" ht="354.0" customHeight="1">
      <c r="I459" s="48"/>
      <c r="J459" s="48"/>
    </row>
    <row r="460" ht="354.0" customHeight="1">
      <c r="I460" s="48"/>
      <c r="J460" s="48"/>
    </row>
    <row r="461" ht="354.0" customHeight="1">
      <c r="I461" s="48"/>
      <c r="J461" s="48"/>
    </row>
    <row r="462" ht="354.0" customHeight="1">
      <c r="I462" s="48"/>
      <c r="J462" s="48"/>
    </row>
    <row r="463" ht="354.0" customHeight="1">
      <c r="I463" s="48"/>
      <c r="J463" s="48"/>
    </row>
    <row r="464" ht="354.0" customHeight="1">
      <c r="I464" s="48"/>
      <c r="J464" s="48"/>
    </row>
    <row r="465" ht="354.0" customHeight="1">
      <c r="I465" s="48"/>
      <c r="J465" s="48"/>
    </row>
    <row r="466" ht="354.0" customHeight="1">
      <c r="I466" s="48"/>
      <c r="J466" s="48"/>
    </row>
    <row r="467" ht="354.0" customHeight="1">
      <c r="I467" s="48"/>
      <c r="J467" s="48"/>
    </row>
    <row r="468" ht="354.0" customHeight="1">
      <c r="I468" s="48"/>
      <c r="J468" s="48"/>
    </row>
    <row r="469" ht="354.0" customHeight="1">
      <c r="I469" s="48"/>
      <c r="J469" s="48"/>
    </row>
    <row r="470" ht="354.0" customHeight="1">
      <c r="I470" s="48"/>
      <c r="J470" s="48"/>
    </row>
    <row r="471" ht="354.0" customHeight="1">
      <c r="I471" s="48"/>
      <c r="J471" s="48"/>
    </row>
    <row r="472" ht="354.0" customHeight="1">
      <c r="I472" s="48"/>
      <c r="J472" s="48"/>
    </row>
    <row r="473" ht="354.0" customHeight="1">
      <c r="I473" s="48"/>
      <c r="J473" s="48"/>
    </row>
    <row r="474" ht="354.0" customHeight="1">
      <c r="I474" s="48"/>
      <c r="J474" s="48"/>
    </row>
    <row r="475" ht="354.0" customHeight="1">
      <c r="I475" s="48"/>
      <c r="J475" s="48"/>
    </row>
    <row r="476" ht="354.0" customHeight="1">
      <c r="I476" s="48"/>
      <c r="J476" s="48"/>
    </row>
    <row r="477" ht="354.0" customHeight="1">
      <c r="I477" s="48"/>
      <c r="J477" s="48"/>
    </row>
    <row r="478" ht="354.0" customHeight="1">
      <c r="I478" s="48"/>
      <c r="J478" s="48"/>
    </row>
    <row r="479" ht="354.0" customHeight="1">
      <c r="I479" s="48"/>
      <c r="J479" s="48"/>
    </row>
    <row r="480" ht="354.0" customHeight="1">
      <c r="I480" s="48"/>
      <c r="J480" s="48"/>
    </row>
    <row r="481" ht="354.0" customHeight="1">
      <c r="I481" s="48"/>
      <c r="J481" s="48"/>
    </row>
    <row r="482" ht="354.0" customHeight="1">
      <c r="I482" s="48"/>
      <c r="J482" s="48"/>
    </row>
    <row r="483" ht="354.0" customHeight="1">
      <c r="I483" s="48"/>
      <c r="J483" s="48"/>
    </row>
    <row r="484" ht="354.0" customHeight="1">
      <c r="I484" s="48"/>
      <c r="J484" s="48"/>
    </row>
    <row r="485" ht="354.0" customHeight="1">
      <c r="I485" s="48"/>
      <c r="J485" s="48"/>
    </row>
    <row r="486" ht="354.0" customHeight="1">
      <c r="I486" s="48"/>
      <c r="J486" s="48"/>
    </row>
    <row r="487" ht="354.0" customHeight="1">
      <c r="I487" s="48"/>
      <c r="J487" s="48"/>
    </row>
    <row r="488" ht="354.0" customHeight="1">
      <c r="I488" s="48"/>
      <c r="J488" s="48"/>
    </row>
    <row r="489" ht="354.0" customHeight="1">
      <c r="I489" s="48"/>
      <c r="J489" s="48"/>
    </row>
    <row r="490" ht="354.0" customHeight="1">
      <c r="I490" s="48"/>
      <c r="J490" s="48"/>
    </row>
    <row r="491" ht="354.0" customHeight="1">
      <c r="I491" s="48"/>
      <c r="J491" s="48"/>
    </row>
    <row r="492" ht="354.0" customHeight="1">
      <c r="I492" s="48"/>
      <c r="J492" s="48"/>
    </row>
    <row r="493" ht="354.0" customHeight="1">
      <c r="I493" s="48"/>
      <c r="J493" s="48"/>
    </row>
    <row r="494" ht="354.0" customHeight="1">
      <c r="I494" s="48"/>
      <c r="J494" s="48"/>
    </row>
    <row r="495" ht="354.0" customHeight="1">
      <c r="I495" s="48"/>
      <c r="J495" s="48"/>
    </row>
    <row r="496" ht="354.0" customHeight="1">
      <c r="I496" s="48"/>
      <c r="J496" s="48"/>
    </row>
    <row r="497" ht="354.0" customHeight="1">
      <c r="I497" s="48"/>
      <c r="J497" s="48"/>
    </row>
    <row r="498" ht="354.0" customHeight="1">
      <c r="I498" s="48"/>
      <c r="J498" s="48"/>
    </row>
    <row r="499" ht="354.0" customHeight="1">
      <c r="I499" s="48"/>
      <c r="J499" s="48"/>
    </row>
    <row r="500" ht="354.0" customHeight="1">
      <c r="I500" s="48"/>
      <c r="J500" s="48"/>
    </row>
    <row r="501" ht="354.0" customHeight="1">
      <c r="I501" s="48"/>
      <c r="J501" s="48"/>
    </row>
    <row r="502" ht="354.0" customHeight="1">
      <c r="I502" s="48"/>
      <c r="J502" s="48"/>
    </row>
    <row r="503" ht="354.0" customHeight="1">
      <c r="I503" s="48"/>
      <c r="J503" s="48"/>
    </row>
    <row r="504" ht="354.0" customHeight="1">
      <c r="I504" s="48"/>
      <c r="J504" s="48"/>
    </row>
    <row r="505" ht="354.0" customHeight="1">
      <c r="I505" s="48"/>
      <c r="J505" s="48"/>
    </row>
    <row r="506" ht="354.0" customHeight="1">
      <c r="I506" s="48"/>
      <c r="J506" s="48"/>
    </row>
    <row r="507" ht="354.0" customHeight="1">
      <c r="I507" s="48"/>
      <c r="J507" s="48"/>
    </row>
    <row r="508" ht="354.0" customHeight="1">
      <c r="I508" s="48"/>
      <c r="J508" s="48"/>
    </row>
    <row r="509" ht="354.0" customHeight="1">
      <c r="I509" s="48"/>
      <c r="J509" s="48"/>
    </row>
    <row r="510" ht="354.0" customHeight="1">
      <c r="I510" s="48"/>
      <c r="J510" s="48"/>
    </row>
    <row r="511" ht="354.0" customHeight="1">
      <c r="I511" s="48"/>
      <c r="J511" s="48"/>
    </row>
    <row r="512" ht="354.0" customHeight="1">
      <c r="I512" s="48"/>
      <c r="J512" s="48"/>
    </row>
    <row r="513" ht="354.0" customHeight="1">
      <c r="I513" s="48"/>
      <c r="J513" s="48"/>
    </row>
    <row r="514" ht="354.0" customHeight="1">
      <c r="I514" s="48"/>
      <c r="J514" s="48"/>
    </row>
    <row r="515" ht="354.0" customHeight="1">
      <c r="I515" s="48"/>
      <c r="J515" s="48"/>
    </row>
    <row r="516" ht="354.0" customHeight="1">
      <c r="I516" s="48"/>
      <c r="J516" s="48"/>
    </row>
    <row r="517" ht="354.0" customHeight="1">
      <c r="I517" s="48"/>
      <c r="J517" s="48"/>
    </row>
    <row r="518" ht="354.0" customHeight="1">
      <c r="I518" s="48"/>
      <c r="J518" s="48"/>
    </row>
    <row r="519" ht="354.0" customHeight="1">
      <c r="I519" s="48"/>
      <c r="J519" s="48"/>
    </row>
    <row r="520" ht="354.0" customHeight="1">
      <c r="I520" s="48"/>
      <c r="J520" s="48"/>
    </row>
    <row r="521" ht="354.0" customHeight="1">
      <c r="I521" s="48"/>
      <c r="J521" s="48"/>
    </row>
    <row r="522" ht="354.0" customHeight="1">
      <c r="I522" s="48"/>
      <c r="J522" s="48"/>
    </row>
    <row r="523" ht="354.0" customHeight="1">
      <c r="I523" s="48"/>
      <c r="J523" s="48"/>
    </row>
    <row r="524" ht="354.0" customHeight="1">
      <c r="I524" s="48"/>
      <c r="J524" s="48"/>
    </row>
    <row r="525" ht="354.0" customHeight="1">
      <c r="I525" s="48"/>
      <c r="J525" s="48"/>
    </row>
    <row r="526" ht="354.0" customHeight="1">
      <c r="I526" s="48"/>
      <c r="J526" s="48"/>
    </row>
    <row r="527" ht="354.0" customHeight="1">
      <c r="I527" s="48"/>
      <c r="J527" s="48"/>
    </row>
    <row r="528" ht="354.0" customHeight="1">
      <c r="I528" s="48"/>
      <c r="J528" s="48"/>
    </row>
    <row r="529" ht="354.0" customHeight="1">
      <c r="I529" s="48"/>
      <c r="J529" s="48"/>
    </row>
    <row r="530" ht="354.0" customHeight="1">
      <c r="I530" s="48"/>
      <c r="J530" s="48"/>
    </row>
    <row r="531" ht="354.0" customHeight="1">
      <c r="I531" s="48"/>
      <c r="J531" s="48"/>
    </row>
    <row r="532" ht="354.0" customHeight="1">
      <c r="I532" s="48"/>
      <c r="J532" s="48"/>
    </row>
    <row r="533" ht="354.0" customHeight="1">
      <c r="I533" s="48"/>
      <c r="J533" s="48"/>
    </row>
    <row r="534" ht="354.0" customHeight="1">
      <c r="I534" s="48"/>
      <c r="J534" s="48"/>
    </row>
    <row r="535" ht="354.0" customHeight="1">
      <c r="I535" s="48"/>
      <c r="J535" s="48"/>
    </row>
    <row r="536" ht="354.0" customHeight="1">
      <c r="I536" s="48"/>
      <c r="J536" s="48"/>
    </row>
    <row r="537" ht="354.0" customHeight="1">
      <c r="I537" s="48"/>
      <c r="J537" s="48"/>
    </row>
    <row r="538" ht="354.0" customHeight="1">
      <c r="I538" s="48"/>
      <c r="J538" s="48"/>
    </row>
    <row r="539" ht="354.0" customHeight="1">
      <c r="I539" s="48"/>
      <c r="J539" s="48"/>
    </row>
    <row r="540" ht="354.0" customHeight="1">
      <c r="I540" s="48"/>
      <c r="J540" s="48"/>
    </row>
    <row r="541" ht="354.0" customHeight="1">
      <c r="I541" s="48"/>
      <c r="J541" s="48"/>
    </row>
    <row r="542" ht="354.0" customHeight="1">
      <c r="I542" s="48"/>
      <c r="J542" s="48"/>
    </row>
    <row r="543" ht="354.0" customHeight="1">
      <c r="I543" s="48"/>
      <c r="J543" s="48"/>
    </row>
    <row r="544" ht="354.0" customHeight="1">
      <c r="I544" s="48"/>
      <c r="J544" s="48"/>
    </row>
    <row r="545" ht="354.0" customHeight="1">
      <c r="I545" s="48"/>
      <c r="J545" s="48"/>
    </row>
    <row r="546" ht="354.0" customHeight="1">
      <c r="I546" s="48"/>
      <c r="J546" s="48"/>
    </row>
    <row r="547" ht="354.0" customHeight="1">
      <c r="I547" s="48"/>
      <c r="J547" s="48"/>
    </row>
    <row r="548" ht="354.0" customHeight="1">
      <c r="I548" s="48"/>
      <c r="J548" s="48"/>
    </row>
    <row r="549" ht="354.0" customHeight="1">
      <c r="I549" s="48"/>
      <c r="J549" s="48"/>
    </row>
    <row r="550" ht="354.0" customHeight="1">
      <c r="I550" s="48"/>
      <c r="J550" s="48"/>
    </row>
    <row r="551" ht="354.0" customHeight="1">
      <c r="I551" s="48"/>
      <c r="J551" s="48"/>
    </row>
    <row r="552" ht="354.0" customHeight="1">
      <c r="I552" s="48"/>
      <c r="J552" s="48"/>
    </row>
    <row r="553" ht="354.0" customHeight="1">
      <c r="I553" s="48"/>
      <c r="J553" s="48"/>
    </row>
    <row r="554" ht="354.0" customHeight="1">
      <c r="I554" s="48"/>
      <c r="J554" s="48"/>
    </row>
    <row r="555" ht="354.0" customHeight="1">
      <c r="I555" s="48"/>
      <c r="J555" s="48"/>
    </row>
    <row r="556" ht="354.0" customHeight="1">
      <c r="I556" s="48"/>
      <c r="J556" s="48"/>
    </row>
    <row r="557" ht="354.0" customHeight="1">
      <c r="I557" s="48"/>
      <c r="J557" s="48"/>
    </row>
    <row r="558" ht="354.0" customHeight="1">
      <c r="I558" s="48"/>
      <c r="J558" s="48"/>
    </row>
    <row r="559" ht="354.0" customHeight="1">
      <c r="I559" s="48"/>
      <c r="J559" s="48"/>
    </row>
    <row r="560" ht="354.0" customHeight="1">
      <c r="I560" s="48"/>
      <c r="J560" s="48"/>
    </row>
    <row r="561" ht="354.0" customHeight="1">
      <c r="I561" s="48"/>
      <c r="J561" s="48"/>
    </row>
    <row r="562" ht="354.0" customHeight="1">
      <c r="I562" s="48"/>
      <c r="J562" s="48"/>
    </row>
    <row r="563" ht="354.0" customHeight="1">
      <c r="I563" s="48"/>
      <c r="J563" s="48"/>
    </row>
    <row r="564" ht="354.0" customHeight="1">
      <c r="I564" s="48"/>
      <c r="J564" s="48"/>
    </row>
    <row r="565" ht="354.0" customHeight="1">
      <c r="I565" s="48"/>
      <c r="J565" s="48"/>
    </row>
    <row r="566" ht="354.0" customHeight="1">
      <c r="I566" s="48"/>
      <c r="J566" s="48"/>
    </row>
    <row r="567" ht="354.0" customHeight="1">
      <c r="I567" s="48"/>
      <c r="J567" s="48"/>
    </row>
    <row r="568" ht="354.0" customHeight="1">
      <c r="I568" s="48"/>
      <c r="J568" s="48"/>
    </row>
    <row r="569" ht="354.0" customHeight="1">
      <c r="I569" s="48"/>
      <c r="J569" s="48"/>
    </row>
    <row r="570" ht="354.0" customHeight="1">
      <c r="I570" s="48"/>
      <c r="J570" s="48"/>
    </row>
    <row r="571" ht="354.0" customHeight="1">
      <c r="I571" s="48"/>
      <c r="J571" s="48"/>
    </row>
    <row r="572" ht="354.0" customHeight="1">
      <c r="I572" s="48"/>
      <c r="J572" s="48"/>
    </row>
    <row r="573" ht="354.0" customHeight="1">
      <c r="I573" s="48"/>
      <c r="J573" s="48"/>
    </row>
    <row r="574" ht="354.0" customHeight="1">
      <c r="I574" s="48"/>
      <c r="J574" s="48"/>
    </row>
    <row r="575" ht="354.0" customHeight="1">
      <c r="I575" s="48"/>
      <c r="J575" s="48"/>
    </row>
    <row r="576" ht="354.0" customHeight="1">
      <c r="I576" s="48"/>
      <c r="J576" s="48"/>
    </row>
    <row r="577" ht="354.0" customHeight="1">
      <c r="I577" s="48"/>
      <c r="J577" s="48"/>
    </row>
    <row r="578" ht="354.0" customHeight="1">
      <c r="I578" s="48"/>
      <c r="J578" s="48"/>
    </row>
    <row r="579" ht="354.0" customHeight="1">
      <c r="I579" s="48"/>
      <c r="J579" s="48"/>
    </row>
    <row r="580" ht="354.0" customHeight="1">
      <c r="I580" s="48"/>
      <c r="J580" s="48"/>
    </row>
    <row r="581" ht="354.0" customHeight="1">
      <c r="I581" s="48"/>
      <c r="J581" s="48"/>
    </row>
    <row r="582" ht="354.0" customHeight="1">
      <c r="I582" s="48"/>
      <c r="J582" s="48"/>
    </row>
    <row r="583" ht="354.0" customHeight="1">
      <c r="I583" s="48"/>
      <c r="J583" s="48"/>
    </row>
    <row r="584" ht="354.0" customHeight="1">
      <c r="I584" s="48"/>
      <c r="J584" s="48"/>
    </row>
    <row r="585" ht="354.0" customHeight="1">
      <c r="I585" s="48"/>
      <c r="J585" s="48"/>
    </row>
    <row r="586" ht="354.0" customHeight="1">
      <c r="I586" s="48"/>
      <c r="J586" s="48"/>
    </row>
    <row r="587" ht="354.0" customHeight="1">
      <c r="I587" s="48"/>
      <c r="J587" s="48"/>
    </row>
    <row r="588" ht="354.0" customHeight="1">
      <c r="I588" s="48"/>
      <c r="J588" s="48"/>
    </row>
    <row r="589" ht="354.0" customHeight="1">
      <c r="I589" s="48"/>
      <c r="J589" s="48"/>
    </row>
    <row r="590" ht="354.0" customHeight="1">
      <c r="I590" s="48"/>
      <c r="J590" s="48"/>
    </row>
    <row r="591" ht="354.0" customHeight="1">
      <c r="I591" s="48"/>
      <c r="J591" s="48"/>
    </row>
    <row r="592" ht="354.0" customHeight="1">
      <c r="I592" s="48"/>
      <c r="J592" s="48"/>
    </row>
    <row r="593" ht="354.0" customHeight="1">
      <c r="I593" s="48"/>
      <c r="J593" s="48"/>
    </row>
    <row r="594" ht="354.0" customHeight="1">
      <c r="I594" s="48"/>
      <c r="J594" s="48"/>
    </row>
    <row r="595" ht="354.0" customHeight="1">
      <c r="I595" s="48"/>
      <c r="J595" s="48"/>
    </row>
    <row r="596" ht="354.0" customHeight="1">
      <c r="I596" s="48"/>
      <c r="J596" s="48"/>
    </row>
    <row r="597" ht="354.0" customHeight="1">
      <c r="I597" s="48"/>
      <c r="J597" s="48"/>
    </row>
    <row r="598" ht="354.0" customHeight="1">
      <c r="I598" s="48"/>
      <c r="J598" s="48"/>
    </row>
    <row r="599" ht="354.0" customHeight="1">
      <c r="I599" s="48"/>
      <c r="J599" s="48"/>
    </row>
    <row r="600" ht="354.0" customHeight="1">
      <c r="I600" s="48"/>
      <c r="J600" s="48"/>
    </row>
    <row r="601" ht="354.0" customHeight="1">
      <c r="I601" s="48"/>
      <c r="J601" s="48"/>
    </row>
    <row r="602" ht="354.0" customHeight="1">
      <c r="I602" s="48"/>
      <c r="J602" s="48"/>
    </row>
    <row r="603" ht="354.0" customHeight="1">
      <c r="I603" s="48"/>
      <c r="J603" s="48"/>
    </row>
    <row r="604" ht="354.0" customHeight="1">
      <c r="I604" s="48"/>
      <c r="J604" s="48"/>
    </row>
    <row r="605" ht="354.0" customHeight="1">
      <c r="I605" s="48"/>
      <c r="J605" s="48"/>
    </row>
    <row r="606" ht="354.0" customHeight="1">
      <c r="I606" s="48"/>
      <c r="J606" s="48"/>
    </row>
    <row r="607" ht="354.0" customHeight="1">
      <c r="I607" s="48"/>
      <c r="J607" s="48"/>
    </row>
    <row r="608" ht="354.0" customHeight="1">
      <c r="I608" s="48"/>
      <c r="J608" s="48"/>
    </row>
    <row r="609" ht="354.0" customHeight="1">
      <c r="I609" s="48"/>
      <c r="J609" s="48"/>
    </row>
    <row r="610" ht="354.0" customHeight="1">
      <c r="I610" s="48"/>
      <c r="J610" s="48"/>
    </row>
    <row r="611" ht="354.0" customHeight="1">
      <c r="I611" s="48"/>
      <c r="J611" s="48"/>
    </row>
    <row r="612" ht="354.0" customHeight="1">
      <c r="I612" s="48"/>
      <c r="J612" s="48"/>
    </row>
    <row r="613" ht="354.0" customHeight="1">
      <c r="I613" s="48"/>
      <c r="J613" s="48"/>
    </row>
    <row r="614" ht="354.0" customHeight="1">
      <c r="I614" s="48"/>
      <c r="J614" s="48"/>
    </row>
    <row r="615" ht="354.0" customHeight="1">
      <c r="I615" s="48"/>
      <c r="J615" s="48"/>
    </row>
    <row r="616" ht="354.0" customHeight="1">
      <c r="I616" s="48"/>
      <c r="J616" s="48"/>
    </row>
    <row r="617" ht="354.0" customHeight="1">
      <c r="I617" s="48"/>
      <c r="J617" s="48"/>
    </row>
    <row r="618" ht="354.0" customHeight="1">
      <c r="I618" s="48"/>
      <c r="J618" s="48"/>
    </row>
    <row r="619" ht="354.0" customHeight="1">
      <c r="I619" s="48"/>
      <c r="J619" s="48"/>
    </row>
    <row r="620" ht="354.0" customHeight="1">
      <c r="I620" s="48"/>
      <c r="J620" s="48"/>
    </row>
    <row r="621" ht="354.0" customHeight="1">
      <c r="I621" s="48"/>
      <c r="J621" s="48"/>
    </row>
    <row r="622" ht="354.0" customHeight="1">
      <c r="I622" s="48"/>
      <c r="J622" s="48"/>
    </row>
    <row r="623" ht="354.0" customHeight="1">
      <c r="I623" s="48"/>
      <c r="J623" s="48"/>
    </row>
    <row r="624" ht="354.0" customHeight="1">
      <c r="I624" s="48"/>
      <c r="J624" s="48"/>
    </row>
    <row r="625" ht="354.0" customHeight="1">
      <c r="I625" s="48"/>
      <c r="J625" s="48"/>
    </row>
    <row r="626" ht="354.0" customHeight="1">
      <c r="I626" s="48"/>
      <c r="J626" s="48"/>
    </row>
    <row r="627" ht="354.0" customHeight="1">
      <c r="I627" s="48"/>
      <c r="J627" s="48"/>
    </row>
    <row r="628" ht="354.0" customHeight="1">
      <c r="I628" s="48"/>
      <c r="J628" s="48"/>
    </row>
    <row r="629" ht="354.0" customHeight="1">
      <c r="I629" s="48"/>
      <c r="J629" s="48"/>
    </row>
    <row r="630" ht="354.0" customHeight="1">
      <c r="I630" s="48"/>
      <c r="J630" s="48"/>
    </row>
    <row r="631" ht="354.0" customHeight="1">
      <c r="I631" s="48"/>
      <c r="J631" s="48"/>
    </row>
    <row r="632" ht="354.0" customHeight="1">
      <c r="I632" s="48"/>
      <c r="J632" s="48"/>
    </row>
    <row r="633" ht="354.0" customHeight="1">
      <c r="I633" s="48"/>
      <c r="J633" s="48"/>
    </row>
    <row r="634" ht="354.0" customHeight="1">
      <c r="I634" s="48"/>
      <c r="J634" s="48"/>
    </row>
    <row r="635" ht="354.0" customHeight="1">
      <c r="I635" s="48"/>
      <c r="J635" s="48"/>
    </row>
    <row r="636" ht="354.0" customHeight="1">
      <c r="I636" s="48"/>
      <c r="J636" s="48"/>
    </row>
    <row r="637" ht="354.0" customHeight="1">
      <c r="I637" s="48"/>
      <c r="J637" s="48"/>
    </row>
    <row r="638" ht="354.0" customHeight="1">
      <c r="I638" s="48"/>
      <c r="J638" s="48"/>
    </row>
    <row r="639" ht="354.0" customHeight="1">
      <c r="I639" s="48"/>
      <c r="J639" s="48"/>
    </row>
    <row r="640" ht="354.0" customHeight="1">
      <c r="I640" s="48"/>
      <c r="J640" s="48"/>
    </row>
    <row r="641" ht="354.0" customHeight="1">
      <c r="I641" s="48"/>
      <c r="J641" s="48"/>
    </row>
    <row r="642" ht="354.0" customHeight="1">
      <c r="I642" s="48"/>
      <c r="J642" s="48"/>
    </row>
    <row r="643" ht="354.0" customHeight="1">
      <c r="I643" s="48"/>
      <c r="J643" s="48"/>
    </row>
    <row r="644" ht="354.0" customHeight="1">
      <c r="I644" s="48"/>
      <c r="J644" s="48"/>
    </row>
    <row r="645" ht="354.0" customHeight="1">
      <c r="I645" s="48"/>
      <c r="J645" s="48"/>
    </row>
    <row r="646" ht="354.0" customHeight="1">
      <c r="I646" s="48"/>
      <c r="J646" s="48"/>
    </row>
    <row r="647" ht="354.0" customHeight="1">
      <c r="I647" s="48"/>
      <c r="J647" s="48"/>
    </row>
    <row r="648" ht="354.0" customHeight="1">
      <c r="I648" s="48"/>
      <c r="J648" s="48"/>
    </row>
    <row r="649" ht="354.0" customHeight="1">
      <c r="I649" s="48"/>
      <c r="J649" s="48"/>
    </row>
    <row r="650" ht="354.0" customHeight="1">
      <c r="I650" s="48"/>
      <c r="J650" s="48"/>
    </row>
    <row r="651" ht="354.0" customHeight="1">
      <c r="I651" s="48"/>
      <c r="J651" s="48"/>
    </row>
    <row r="652" ht="354.0" customHeight="1">
      <c r="I652" s="48"/>
      <c r="J652" s="48"/>
    </row>
    <row r="653" ht="354.0" customHeight="1">
      <c r="I653" s="48"/>
      <c r="J653" s="48"/>
    </row>
    <row r="654" ht="354.0" customHeight="1">
      <c r="I654" s="48"/>
      <c r="J654" s="48"/>
    </row>
    <row r="655" ht="354.0" customHeight="1">
      <c r="I655" s="48"/>
      <c r="J655" s="48"/>
    </row>
    <row r="656" ht="354.0" customHeight="1">
      <c r="I656" s="48"/>
      <c r="J656" s="48"/>
    </row>
    <row r="657" ht="354.0" customHeight="1">
      <c r="I657" s="48"/>
      <c r="J657" s="48"/>
    </row>
    <row r="658" ht="354.0" customHeight="1">
      <c r="I658" s="48"/>
      <c r="J658" s="48"/>
    </row>
    <row r="659" ht="354.0" customHeight="1">
      <c r="I659" s="48"/>
      <c r="J659" s="48"/>
    </row>
    <row r="660" ht="354.0" customHeight="1">
      <c r="I660" s="48"/>
      <c r="J660" s="48"/>
    </row>
    <row r="661" ht="354.0" customHeight="1">
      <c r="I661" s="48"/>
      <c r="J661" s="48"/>
    </row>
    <row r="662" ht="354.0" customHeight="1">
      <c r="I662" s="48"/>
      <c r="J662" s="48"/>
    </row>
    <row r="663" ht="354.0" customHeight="1">
      <c r="I663" s="48"/>
      <c r="J663" s="48"/>
    </row>
    <row r="664" ht="354.0" customHeight="1">
      <c r="I664" s="48"/>
      <c r="J664" s="48"/>
    </row>
    <row r="665" ht="354.0" customHeight="1">
      <c r="I665" s="48"/>
      <c r="J665" s="48"/>
    </row>
    <row r="666" ht="354.0" customHeight="1">
      <c r="I666" s="48"/>
      <c r="J666" s="48"/>
    </row>
    <row r="667" ht="354.0" customHeight="1">
      <c r="I667" s="48"/>
      <c r="J667" s="48"/>
    </row>
    <row r="668" ht="354.0" customHeight="1">
      <c r="I668" s="48"/>
      <c r="J668" s="48"/>
    </row>
    <row r="669" ht="354.0" customHeight="1">
      <c r="I669" s="48"/>
      <c r="J669" s="48"/>
    </row>
    <row r="670" ht="354.0" customHeight="1">
      <c r="I670" s="48"/>
      <c r="J670" s="48"/>
    </row>
    <row r="671" ht="354.0" customHeight="1">
      <c r="I671" s="48"/>
      <c r="J671" s="48"/>
    </row>
    <row r="672" ht="354.0" customHeight="1">
      <c r="I672" s="48"/>
      <c r="J672" s="48"/>
    </row>
    <row r="673" ht="354.0" customHeight="1">
      <c r="I673" s="48"/>
      <c r="J673" s="48"/>
    </row>
    <row r="674" ht="354.0" customHeight="1">
      <c r="I674" s="48"/>
      <c r="J674" s="48"/>
    </row>
    <row r="675" ht="354.0" customHeight="1">
      <c r="I675" s="48"/>
      <c r="J675" s="48"/>
    </row>
    <row r="676" ht="354.0" customHeight="1">
      <c r="I676" s="48"/>
      <c r="J676" s="48"/>
    </row>
    <row r="677" ht="354.0" customHeight="1">
      <c r="I677" s="48"/>
      <c r="J677" s="48"/>
    </row>
    <row r="678" ht="354.0" customHeight="1">
      <c r="I678" s="48"/>
      <c r="J678" s="48"/>
    </row>
    <row r="679" ht="354.0" customHeight="1">
      <c r="I679" s="48"/>
      <c r="J679" s="48"/>
    </row>
    <row r="680" ht="354.0" customHeight="1">
      <c r="I680" s="48"/>
      <c r="J680" s="48"/>
    </row>
    <row r="681" ht="354.0" customHeight="1">
      <c r="I681" s="48"/>
      <c r="J681" s="48"/>
    </row>
    <row r="682" ht="354.0" customHeight="1">
      <c r="I682" s="48"/>
      <c r="J682" s="48"/>
    </row>
    <row r="683" ht="354.0" customHeight="1">
      <c r="I683" s="48"/>
      <c r="J683" s="48"/>
    </row>
    <row r="684" ht="354.0" customHeight="1">
      <c r="I684" s="48"/>
      <c r="J684" s="48"/>
    </row>
    <row r="685" ht="354.0" customHeight="1">
      <c r="I685" s="48"/>
      <c r="J685" s="48"/>
    </row>
    <row r="686" ht="354.0" customHeight="1">
      <c r="I686" s="48"/>
      <c r="J686" s="48"/>
    </row>
    <row r="687" ht="354.0" customHeight="1">
      <c r="I687" s="48"/>
      <c r="J687" s="48"/>
    </row>
    <row r="688" ht="354.0" customHeight="1">
      <c r="I688" s="48"/>
      <c r="J688" s="48"/>
    </row>
    <row r="689" ht="354.0" customHeight="1">
      <c r="I689" s="48"/>
      <c r="J689" s="48"/>
    </row>
    <row r="690" ht="354.0" customHeight="1">
      <c r="I690" s="48"/>
      <c r="J690" s="48"/>
    </row>
    <row r="691" ht="354.0" customHeight="1">
      <c r="I691" s="48"/>
      <c r="J691" s="48"/>
    </row>
    <row r="692" ht="354.0" customHeight="1">
      <c r="I692" s="48"/>
      <c r="J692" s="48"/>
    </row>
    <row r="693" ht="354.0" customHeight="1">
      <c r="I693" s="48"/>
      <c r="J693" s="48"/>
    </row>
    <row r="694" ht="354.0" customHeight="1">
      <c r="I694" s="48"/>
      <c r="J694" s="48"/>
    </row>
    <row r="695" ht="354.0" customHeight="1">
      <c r="I695" s="48"/>
      <c r="J695" s="48"/>
    </row>
    <row r="696" ht="354.0" customHeight="1">
      <c r="I696" s="48"/>
      <c r="J696" s="48"/>
    </row>
    <row r="697" ht="354.0" customHeight="1">
      <c r="I697" s="48"/>
      <c r="J697" s="48"/>
    </row>
    <row r="698" ht="354.0" customHeight="1">
      <c r="I698" s="48"/>
      <c r="J698" s="48"/>
    </row>
    <row r="699" ht="354.0" customHeight="1">
      <c r="I699" s="48"/>
      <c r="J699" s="48"/>
    </row>
    <row r="700" ht="354.0" customHeight="1">
      <c r="I700" s="48"/>
      <c r="J700" s="48"/>
    </row>
    <row r="701" ht="354.0" customHeight="1">
      <c r="I701" s="48"/>
      <c r="J701" s="48"/>
    </row>
    <row r="702" ht="354.0" customHeight="1">
      <c r="I702" s="48"/>
      <c r="J702" s="48"/>
    </row>
    <row r="703" ht="354.0" customHeight="1">
      <c r="I703" s="48"/>
      <c r="J703" s="48"/>
    </row>
    <row r="704" ht="354.0" customHeight="1">
      <c r="I704" s="48"/>
      <c r="J704" s="48"/>
    </row>
    <row r="705" ht="354.0" customHeight="1">
      <c r="I705" s="48"/>
      <c r="J705" s="48"/>
    </row>
    <row r="706" ht="354.0" customHeight="1">
      <c r="I706" s="48"/>
      <c r="J706" s="48"/>
    </row>
    <row r="707" ht="354.0" customHeight="1">
      <c r="I707" s="48"/>
      <c r="J707" s="48"/>
    </row>
    <row r="708" ht="354.0" customHeight="1">
      <c r="I708" s="48"/>
      <c r="J708" s="48"/>
    </row>
    <row r="709" ht="354.0" customHeight="1">
      <c r="I709" s="48"/>
      <c r="J709" s="48"/>
    </row>
    <row r="710" ht="354.0" customHeight="1">
      <c r="I710" s="48"/>
      <c r="J710" s="48"/>
    </row>
    <row r="711" ht="354.0" customHeight="1">
      <c r="I711" s="48"/>
      <c r="J711" s="48"/>
    </row>
    <row r="712" ht="354.0" customHeight="1">
      <c r="I712" s="48"/>
      <c r="J712" s="48"/>
    </row>
    <row r="713" ht="354.0" customHeight="1">
      <c r="I713" s="48"/>
      <c r="J713" s="48"/>
    </row>
    <row r="714" ht="354.0" customHeight="1">
      <c r="I714" s="48"/>
      <c r="J714" s="48"/>
    </row>
    <row r="715" ht="354.0" customHeight="1">
      <c r="I715" s="48"/>
      <c r="J715" s="48"/>
    </row>
    <row r="716" ht="354.0" customHeight="1">
      <c r="I716" s="48"/>
      <c r="J716" s="48"/>
    </row>
    <row r="717" ht="354.0" customHeight="1">
      <c r="I717" s="48"/>
      <c r="J717" s="48"/>
    </row>
    <row r="718" ht="354.0" customHeight="1">
      <c r="I718" s="48"/>
      <c r="J718" s="48"/>
    </row>
    <row r="719" ht="354.0" customHeight="1">
      <c r="I719" s="48"/>
      <c r="J719" s="48"/>
    </row>
    <row r="720" ht="354.0" customHeight="1">
      <c r="I720" s="48"/>
      <c r="J720" s="48"/>
    </row>
    <row r="721" ht="354.0" customHeight="1">
      <c r="I721" s="48"/>
      <c r="J721" s="48"/>
    </row>
    <row r="722" ht="354.0" customHeight="1">
      <c r="I722" s="48"/>
      <c r="J722" s="48"/>
    </row>
    <row r="723" ht="354.0" customHeight="1">
      <c r="I723" s="48"/>
      <c r="J723" s="48"/>
    </row>
    <row r="724" ht="354.0" customHeight="1">
      <c r="I724" s="48"/>
      <c r="J724" s="48"/>
    </row>
    <row r="725" ht="354.0" customHeight="1">
      <c r="I725" s="48"/>
      <c r="J725" s="48"/>
    </row>
    <row r="726" ht="354.0" customHeight="1">
      <c r="I726" s="48"/>
      <c r="J726" s="48"/>
    </row>
    <row r="727" ht="354.0" customHeight="1">
      <c r="I727" s="48"/>
      <c r="J727" s="48"/>
    </row>
    <row r="728" ht="354.0" customHeight="1">
      <c r="I728" s="48"/>
      <c r="J728" s="48"/>
    </row>
    <row r="729" ht="354.0" customHeight="1">
      <c r="I729" s="48"/>
      <c r="J729" s="48"/>
    </row>
    <row r="730" ht="354.0" customHeight="1">
      <c r="I730" s="48"/>
      <c r="J730" s="48"/>
    </row>
    <row r="731" ht="354.0" customHeight="1">
      <c r="I731" s="48"/>
      <c r="J731" s="48"/>
    </row>
    <row r="732" ht="354.0" customHeight="1">
      <c r="I732" s="48"/>
      <c r="J732" s="48"/>
    </row>
    <row r="733" ht="354.0" customHeight="1">
      <c r="I733" s="48"/>
      <c r="J733" s="48"/>
    </row>
    <row r="734" ht="354.0" customHeight="1">
      <c r="I734" s="48"/>
      <c r="J734" s="48"/>
    </row>
    <row r="735" ht="354.0" customHeight="1">
      <c r="I735" s="48"/>
      <c r="J735" s="48"/>
    </row>
    <row r="736" ht="354.0" customHeight="1">
      <c r="I736" s="48"/>
      <c r="J736" s="48"/>
    </row>
    <row r="737" ht="354.0" customHeight="1">
      <c r="I737" s="48"/>
      <c r="J737" s="48"/>
    </row>
    <row r="738" ht="354.0" customHeight="1">
      <c r="I738" s="48"/>
      <c r="J738" s="48"/>
    </row>
    <row r="739" ht="354.0" customHeight="1">
      <c r="I739" s="48"/>
      <c r="J739" s="48"/>
    </row>
    <row r="740" ht="354.0" customHeight="1">
      <c r="I740" s="48"/>
      <c r="J740" s="48"/>
    </row>
    <row r="741" ht="354.0" customHeight="1">
      <c r="I741" s="48"/>
      <c r="J741" s="48"/>
    </row>
    <row r="742" ht="354.0" customHeight="1">
      <c r="I742" s="48"/>
      <c r="J742" s="48"/>
    </row>
    <row r="743" ht="354.0" customHeight="1">
      <c r="I743" s="48"/>
      <c r="J743" s="48"/>
    </row>
    <row r="744" ht="354.0" customHeight="1">
      <c r="I744" s="48"/>
      <c r="J744" s="48"/>
    </row>
    <row r="745" ht="354.0" customHeight="1">
      <c r="I745" s="48"/>
      <c r="J745" s="48"/>
    </row>
    <row r="746" ht="354.0" customHeight="1">
      <c r="I746" s="48"/>
      <c r="J746" s="48"/>
    </row>
    <row r="747" ht="354.0" customHeight="1">
      <c r="I747" s="48"/>
      <c r="J747" s="48"/>
    </row>
    <row r="748" ht="354.0" customHeight="1">
      <c r="I748" s="48"/>
      <c r="J748" s="48"/>
    </row>
    <row r="749" ht="354.0" customHeight="1">
      <c r="I749" s="48"/>
      <c r="J749" s="48"/>
    </row>
    <row r="750" ht="354.0" customHeight="1">
      <c r="I750" s="48"/>
      <c r="J750" s="48"/>
    </row>
    <row r="751" ht="354.0" customHeight="1">
      <c r="I751" s="48"/>
      <c r="J751" s="48"/>
    </row>
    <row r="752" ht="354.0" customHeight="1">
      <c r="I752" s="48"/>
      <c r="J752" s="48"/>
    </row>
    <row r="753" ht="354.0" customHeight="1">
      <c r="I753" s="48"/>
      <c r="J753" s="48"/>
    </row>
    <row r="754" ht="354.0" customHeight="1">
      <c r="I754" s="48"/>
      <c r="J754" s="48"/>
    </row>
    <row r="755" ht="354.0" customHeight="1">
      <c r="I755" s="48"/>
      <c r="J755" s="48"/>
    </row>
    <row r="756" ht="354.0" customHeight="1">
      <c r="I756" s="48"/>
      <c r="J756" s="48"/>
    </row>
    <row r="757" ht="354.0" customHeight="1">
      <c r="I757" s="48"/>
      <c r="J757" s="48"/>
    </row>
    <row r="758" ht="354.0" customHeight="1">
      <c r="I758" s="48"/>
      <c r="J758" s="48"/>
    </row>
    <row r="759" ht="354.0" customHeight="1">
      <c r="I759" s="48"/>
      <c r="J759" s="48"/>
    </row>
    <row r="760" ht="354.0" customHeight="1">
      <c r="I760" s="48"/>
      <c r="J760" s="48"/>
    </row>
    <row r="761" ht="354.0" customHeight="1">
      <c r="I761" s="48"/>
      <c r="J761" s="48"/>
    </row>
    <row r="762" ht="354.0" customHeight="1">
      <c r="I762" s="48"/>
      <c r="J762" s="48"/>
    </row>
    <row r="763" ht="354.0" customHeight="1">
      <c r="I763" s="48"/>
      <c r="J763" s="48"/>
    </row>
    <row r="764" ht="354.0" customHeight="1">
      <c r="I764" s="48"/>
      <c r="J764" s="48"/>
    </row>
    <row r="765" ht="354.0" customHeight="1">
      <c r="I765" s="48"/>
      <c r="J765" s="48"/>
    </row>
    <row r="766" ht="354.0" customHeight="1">
      <c r="I766" s="48"/>
      <c r="J766" s="48"/>
    </row>
    <row r="767" ht="354.0" customHeight="1">
      <c r="I767" s="48"/>
      <c r="J767" s="48"/>
    </row>
    <row r="768" ht="354.0" customHeight="1">
      <c r="I768" s="48"/>
      <c r="J768" s="48"/>
    </row>
    <row r="769" ht="354.0" customHeight="1">
      <c r="I769" s="48"/>
      <c r="J769" s="48"/>
    </row>
    <row r="770" ht="354.0" customHeight="1">
      <c r="I770" s="48"/>
      <c r="J770" s="48"/>
    </row>
    <row r="771" ht="354.0" customHeight="1">
      <c r="I771" s="48"/>
      <c r="J771" s="48"/>
    </row>
    <row r="772" ht="354.0" customHeight="1">
      <c r="I772" s="48"/>
      <c r="J772" s="48"/>
    </row>
    <row r="773" ht="354.0" customHeight="1">
      <c r="I773" s="48"/>
      <c r="J773" s="48"/>
    </row>
    <row r="774" ht="354.0" customHeight="1">
      <c r="I774" s="48"/>
      <c r="J774" s="48"/>
    </row>
    <row r="775" ht="354.0" customHeight="1">
      <c r="I775" s="48"/>
      <c r="J775" s="48"/>
    </row>
    <row r="776" ht="354.0" customHeight="1">
      <c r="I776" s="48"/>
      <c r="J776" s="48"/>
    </row>
    <row r="777" ht="354.0" customHeight="1">
      <c r="I777" s="48"/>
      <c r="J777" s="48"/>
    </row>
    <row r="778" ht="354.0" customHeight="1">
      <c r="I778" s="48"/>
      <c r="J778" s="48"/>
    </row>
    <row r="779" ht="354.0" customHeight="1">
      <c r="I779" s="48"/>
      <c r="J779" s="48"/>
    </row>
    <row r="780" ht="354.0" customHeight="1">
      <c r="I780" s="48"/>
      <c r="J780" s="48"/>
    </row>
    <row r="781" ht="354.0" customHeight="1">
      <c r="I781" s="48"/>
      <c r="J781" s="48"/>
    </row>
    <row r="782" ht="354.0" customHeight="1">
      <c r="I782" s="48"/>
      <c r="J782" s="48"/>
    </row>
    <row r="783" ht="354.0" customHeight="1">
      <c r="I783" s="48"/>
      <c r="J783" s="48"/>
    </row>
    <row r="784" ht="354.0" customHeight="1">
      <c r="I784" s="48"/>
      <c r="J784" s="48"/>
    </row>
    <row r="785" ht="354.0" customHeight="1">
      <c r="I785" s="48"/>
      <c r="J785" s="48"/>
    </row>
    <row r="786" ht="354.0" customHeight="1">
      <c r="I786" s="48"/>
      <c r="J786" s="48"/>
    </row>
    <row r="787" ht="354.0" customHeight="1">
      <c r="I787" s="48"/>
      <c r="J787" s="48"/>
    </row>
    <row r="788" ht="354.0" customHeight="1">
      <c r="I788" s="48"/>
      <c r="J788" s="48"/>
    </row>
    <row r="789" ht="354.0" customHeight="1">
      <c r="I789" s="48"/>
      <c r="J789" s="48"/>
    </row>
    <row r="790" ht="354.0" customHeight="1">
      <c r="I790" s="48"/>
      <c r="J790" s="48"/>
    </row>
    <row r="791" ht="354.0" customHeight="1">
      <c r="I791" s="48"/>
      <c r="J791" s="48"/>
    </row>
    <row r="792" ht="354.0" customHeight="1">
      <c r="I792" s="48"/>
      <c r="J792" s="48"/>
    </row>
    <row r="793" ht="354.0" customHeight="1">
      <c r="I793" s="48"/>
      <c r="J793" s="48"/>
    </row>
    <row r="794" ht="354.0" customHeight="1">
      <c r="I794" s="48"/>
      <c r="J794" s="48"/>
    </row>
    <row r="795" ht="354.0" customHeight="1">
      <c r="I795" s="48"/>
      <c r="J795" s="48"/>
    </row>
    <row r="796" ht="354.0" customHeight="1">
      <c r="I796" s="48"/>
      <c r="J796" s="48"/>
    </row>
    <row r="797" ht="354.0" customHeight="1">
      <c r="I797" s="48"/>
      <c r="J797" s="48"/>
    </row>
    <row r="798" ht="354.0" customHeight="1">
      <c r="I798" s="48"/>
      <c r="J798" s="48"/>
    </row>
    <row r="799" ht="354.0" customHeight="1">
      <c r="I799" s="48"/>
      <c r="J799" s="48"/>
    </row>
    <row r="800" ht="354.0" customHeight="1">
      <c r="I800" s="48"/>
      <c r="J800" s="48"/>
    </row>
    <row r="801" ht="354.0" customHeight="1">
      <c r="I801" s="48"/>
      <c r="J801" s="48"/>
    </row>
    <row r="802" ht="354.0" customHeight="1">
      <c r="I802" s="48"/>
      <c r="J802" s="48"/>
    </row>
    <row r="803" ht="354.0" customHeight="1">
      <c r="I803" s="48"/>
      <c r="J803" s="48"/>
    </row>
    <row r="804" ht="354.0" customHeight="1">
      <c r="I804" s="48"/>
      <c r="J804" s="48"/>
    </row>
    <row r="805" ht="354.0" customHeight="1">
      <c r="I805" s="48"/>
      <c r="J805" s="48"/>
    </row>
    <row r="806" ht="354.0" customHeight="1">
      <c r="I806" s="48"/>
      <c r="J806" s="48"/>
    </row>
    <row r="807" ht="354.0" customHeight="1">
      <c r="I807" s="48"/>
      <c r="J807" s="48"/>
    </row>
    <row r="808" ht="354.0" customHeight="1">
      <c r="I808" s="48"/>
      <c r="J808" s="48"/>
    </row>
    <row r="809" ht="354.0" customHeight="1">
      <c r="I809" s="48"/>
      <c r="J809" s="48"/>
    </row>
    <row r="810" ht="354.0" customHeight="1">
      <c r="I810" s="48"/>
      <c r="J810" s="48"/>
    </row>
    <row r="811" ht="354.0" customHeight="1">
      <c r="I811" s="48"/>
      <c r="J811" s="48"/>
    </row>
    <row r="812" ht="354.0" customHeight="1">
      <c r="I812" s="48"/>
      <c r="J812" s="48"/>
    </row>
    <row r="813" ht="354.0" customHeight="1">
      <c r="I813" s="48"/>
      <c r="J813" s="48"/>
    </row>
    <row r="814" ht="354.0" customHeight="1">
      <c r="I814" s="48"/>
      <c r="J814" s="48"/>
    </row>
    <row r="815" ht="354.0" customHeight="1">
      <c r="I815" s="48"/>
      <c r="J815" s="48"/>
    </row>
    <row r="816" ht="354.0" customHeight="1">
      <c r="I816" s="48"/>
      <c r="J816" s="48"/>
    </row>
    <row r="817" ht="354.0" customHeight="1">
      <c r="I817" s="48"/>
      <c r="J817" s="48"/>
    </row>
    <row r="818" ht="354.0" customHeight="1">
      <c r="I818" s="48"/>
      <c r="J818" s="48"/>
    </row>
    <row r="819" ht="354.0" customHeight="1">
      <c r="I819" s="48"/>
      <c r="J819" s="48"/>
    </row>
    <row r="820" ht="354.0" customHeight="1">
      <c r="I820" s="48"/>
      <c r="J820" s="48"/>
    </row>
    <row r="821" ht="354.0" customHeight="1">
      <c r="I821" s="48"/>
      <c r="J821" s="48"/>
    </row>
    <row r="822" ht="354.0" customHeight="1">
      <c r="I822" s="48"/>
      <c r="J822" s="48"/>
    </row>
    <row r="823" ht="354.0" customHeight="1">
      <c r="I823" s="48"/>
      <c r="J823" s="48"/>
    </row>
    <row r="824" ht="354.0" customHeight="1">
      <c r="I824" s="48"/>
      <c r="J824" s="48"/>
    </row>
    <row r="825" ht="354.0" customHeight="1">
      <c r="I825" s="48"/>
      <c r="J825" s="48"/>
    </row>
    <row r="826" ht="354.0" customHeight="1">
      <c r="I826" s="48"/>
      <c r="J826" s="48"/>
    </row>
    <row r="827" ht="354.0" customHeight="1">
      <c r="I827" s="48"/>
      <c r="J827" s="48"/>
    </row>
    <row r="828" ht="354.0" customHeight="1">
      <c r="I828" s="48"/>
      <c r="J828" s="48"/>
    </row>
    <row r="829" ht="354.0" customHeight="1">
      <c r="I829" s="48"/>
      <c r="J829" s="48"/>
    </row>
    <row r="830" ht="354.0" customHeight="1">
      <c r="I830" s="48"/>
      <c r="J830" s="48"/>
    </row>
    <row r="831" ht="354.0" customHeight="1">
      <c r="I831" s="48"/>
      <c r="J831" s="48"/>
    </row>
    <row r="832" ht="354.0" customHeight="1">
      <c r="I832" s="48"/>
      <c r="J832" s="48"/>
    </row>
    <row r="833" ht="354.0" customHeight="1">
      <c r="I833" s="48"/>
      <c r="J833" s="48"/>
    </row>
    <row r="834" ht="354.0" customHeight="1">
      <c r="I834" s="48"/>
      <c r="J834" s="48"/>
    </row>
    <row r="835" ht="354.0" customHeight="1">
      <c r="I835" s="48"/>
      <c r="J835" s="48"/>
    </row>
    <row r="836" ht="354.0" customHeight="1">
      <c r="I836" s="48"/>
      <c r="J836" s="48"/>
    </row>
    <row r="837" ht="354.0" customHeight="1">
      <c r="I837" s="48"/>
      <c r="J837" s="48"/>
    </row>
    <row r="838" ht="354.0" customHeight="1">
      <c r="I838" s="48"/>
      <c r="J838" s="48"/>
    </row>
    <row r="839" ht="354.0" customHeight="1">
      <c r="I839" s="48"/>
      <c r="J839" s="48"/>
    </row>
    <row r="840" ht="354.0" customHeight="1">
      <c r="I840" s="48"/>
      <c r="J840" s="48"/>
    </row>
    <row r="841" ht="354.0" customHeight="1">
      <c r="I841" s="48"/>
      <c r="J841" s="48"/>
    </row>
    <row r="842" ht="354.0" customHeight="1">
      <c r="I842" s="48"/>
      <c r="J842" s="48"/>
    </row>
    <row r="843" ht="354.0" customHeight="1">
      <c r="I843" s="48"/>
      <c r="J843" s="48"/>
    </row>
    <row r="844" ht="354.0" customHeight="1">
      <c r="I844" s="48"/>
      <c r="J844" s="48"/>
    </row>
    <row r="845" ht="354.0" customHeight="1">
      <c r="I845" s="48"/>
      <c r="J845" s="48"/>
    </row>
    <row r="846" ht="354.0" customHeight="1">
      <c r="I846" s="48"/>
      <c r="J846" s="48"/>
    </row>
    <row r="847" ht="354.0" customHeight="1">
      <c r="I847" s="48"/>
      <c r="J847" s="48"/>
    </row>
    <row r="848" ht="354.0" customHeight="1">
      <c r="I848" s="48"/>
      <c r="J848" s="48"/>
    </row>
    <row r="849" ht="354.0" customHeight="1">
      <c r="I849" s="48"/>
      <c r="J849" s="48"/>
    </row>
    <row r="850" ht="354.0" customHeight="1">
      <c r="I850" s="48"/>
      <c r="J850" s="48"/>
    </row>
    <row r="851" ht="354.0" customHeight="1">
      <c r="I851" s="48"/>
      <c r="J851" s="48"/>
    </row>
    <row r="852" ht="354.0" customHeight="1">
      <c r="I852" s="48"/>
      <c r="J852" s="48"/>
    </row>
    <row r="853" ht="354.0" customHeight="1">
      <c r="I853" s="48"/>
      <c r="J853" s="48"/>
    </row>
    <row r="854" ht="354.0" customHeight="1">
      <c r="I854" s="48"/>
      <c r="J854" s="48"/>
    </row>
    <row r="855" ht="354.0" customHeight="1">
      <c r="I855" s="48"/>
      <c r="J855" s="48"/>
    </row>
    <row r="856" ht="354.0" customHeight="1">
      <c r="I856" s="48"/>
      <c r="J856" s="48"/>
    </row>
    <row r="857" ht="354.0" customHeight="1">
      <c r="I857" s="48"/>
      <c r="J857" s="48"/>
    </row>
    <row r="858" ht="354.0" customHeight="1">
      <c r="I858" s="48"/>
      <c r="J858" s="48"/>
    </row>
    <row r="859" ht="354.0" customHeight="1">
      <c r="I859" s="48"/>
      <c r="J859" s="48"/>
    </row>
    <row r="860" ht="354.0" customHeight="1">
      <c r="I860" s="48"/>
      <c r="J860" s="48"/>
    </row>
    <row r="861" ht="354.0" customHeight="1">
      <c r="I861" s="48"/>
      <c r="J861" s="48"/>
    </row>
    <row r="862" ht="354.0" customHeight="1">
      <c r="I862" s="48"/>
      <c r="J862" s="48"/>
    </row>
    <row r="863" ht="354.0" customHeight="1">
      <c r="I863" s="48"/>
      <c r="J863" s="48"/>
    </row>
    <row r="864" ht="354.0" customHeight="1">
      <c r="I864" s="48"/>
      <c r="J864" s="48"/>
    </row>
    <row r="865" ht="354.0" customHeight="1">
      <c r="I865" s="48"/>
      <c r="J865" s="48"/>
    </row>
    <row r="866" ht="354.0" customHeight="1">
      <c r="I866" s="48"/>
      <c r="J866" s="48"/>
    </row>
    <row r="867" ht="354.0" customHeight="1">
      <c r="I867" s="48"/>
      <c r="J867" s="48"/>
    </row>
    <row r="868" ht="354.0" customHeight="1">
      <c r="I868" s="48"/>
      <c r="J868" s="48"/>
    </row>
    <row r="869" ht="354.0" customHeight="1">
      <c r="I869" s="48"/>
      <c r="J869" s="48"/>
    </row>
    <row r="870" ht="354.0" customHeight="1">
      <c r="I870" s="48"/>
      <c r="J870" s="48"/>
    </row>
    <row r="871" ht="354.0" customHeight="1">
      <c r="I871" s="48"/>
      <c r="J871" s="48"/>
    </row>
    <row r="872" ht="354.0" customHeight="1">
      <c r="I872" s="48"/>
      <c r="J872" s="48"/>
    </row>
    <row r="873" ht="354.0" customHeight="1">
      <c r="I873" s="48"/>
      <c r="J873" s="48"/>
    </row>
    <row r="874" ht="354.0" customHeight="1">
      <c r="I874" s="48"/>
      <c r="J874" s="48"/>
    </row>
    <row r="875" ht="354.0" customHeight="1">
      <c r="I875" s="48"/>
      <c r="J875" s="48"/>
    </row>
    <row r="876" ht="354.0" customHeight="1">
      <c r="I876" s="48"/>
      <c r="J876" s="48"/>
    </row>
    <row r="877" ht="354.0" customHeight="1">
      <c r="I877" s="48"/>
      <c r="J877" s="48"/>
    </row>
    <row r="878" ht="354.0" customHeight="1">
      <c r="I878" s="48"/>
      <c r="J878" s="48"/>
    </row>
    <row r="879" ht="354.0" customHeight="1">
      <c r="I879" s="48"/>
      <c r="J879" s="48"/>
    </row>
    <row r="880" ht="354.0" customHeight="1">
      <c r="I880" s="48"/>
      <c r="J880" s="48"/>
    </row>
    <row r="881" ht="354.0" customHeight="1">
      <c r="I881" s="48"/>
      <c r="J881" s="48"/>
    </row>
    <row r="882" ht="354.0" customHeight="1">
      <c r="I882" s="48"/>
      <c r="J882" s="48"/>
    </row>
    <row r="883" ht="354.0" customHeight="1">
      <c r="I883" s="48"/>
      <c r="J883" s="48"/>
    </row>
    <row r="884" ht="354.0" customHeight="1">
      <c r="I884" s="48"/>
      <c r="J884" s="48"/>
    </row>
    <row r="885" ht="354.0" customHeight="1">
      <c r="I885" s="48"/>
      <c r="J885" s="48"/>
    </row>
    <row r="886" ht="354.0" customHeight="1">
      <c r="I886" s="48"/>
      <c r="J886" s="48"/>
    </row>
    <row r="887" ht="354.0" customHeight="1">
      <c r="I887" s="48"/>
      <c r="J887" s="48"/>
    </row>
    <row r="888" ht="354.0" customHeight="1">
      <c r="I888" s="48"/>
      <c r="J888" s="48"/>
    </row>
    <row r="889" ht="354.0" customHeight="1">
      <c r="I889" s="48"/>
      <c r="J889" s="48"/>
    </row>
    <row r="890" ht="354.0" customHeight="1">
      <c r="I890" s="48"/>
      <c r="J890" s="48"/>
    </row>
    <row r="891" ht="354.0" customHeight="1">
      <c r="I891" s="48"/>
      <c r="J891" s="48"/>
    </row>
    <row r="892" ht="354.0" customHeight="1">
      <c r="I892" s="48"/>
      <c r="J892" s="48"/>
    </row>
    <row r="893" ht="354.0" customHeight="1">
      <c r="I893" s="48"/>
      <c r="J893" s="48"/>
    </row>
    <row r="894" ht="354.0" customHeight="1">
      <c r="I894" s="48"/>
      <c r="J894" s="48"/>
    </row>
    <row r="895" ht="354.0" customHeight="1">
      <c r="I895" s="48"/>
      <c r="J895" s="48"/>
    </row>
    <row r="896" ht="354.0" customHeight="1">
      <c r="I896" s="48"/>
      <c r="J896" s="48"/>
    </row>
    <row r="897" ht="354.0" customHeight="1">
      <c r="I897" s="48"/>
      <c r="J897" s="48"/>
    </row>
    <row r="898" ht="354.0" customHeight="1">
      <c r="I898" s="48"/>
      <c r="J898" s="48"/>
    </row>
    <row r="899" ht="354.0" customHeight="1">
      <c r="I899" s="48"/>
      <c r="J899" s="48"/>
    </row>
    <row r="900" ht="354.0" customHeight="1">
      <c r="I900" s="48"/>
      <c r="J900" s="48"/>
    </row>
    <row r="901" ht="354.0" customHeight="1">
      <c r="I901" s="48"/>
      <c r="J901" s="48"/>
    </row>
    <row r="902" ht="354.0" customHeight="1">
      <c r="I902" s="48"/>
      <c r="J902" s="48"/>
    </row>
    <row r="903" ht="354.0" customHeight="1">
      <c r="I903" s="48"/>
      <c r="J903" s="48"/>
    </row>
    <row r="904" ht="354.0" customHeight="1">
      <c r="I904" s="48"/>
      <c r="J904" s="48"/>
    </row>
    <row r="905" ht="354.0" customHeight="1">
      <c r="I905" s="48"/>
      <c r="J905" s="48"/>
    </row>
    <row r="906" ht="354.0" customHeight="1">
      <c r="I906" s="48"/>
      <c r="J906" s="48"/>
    </row>
    <row r="907" ht="354.0" customHeight="1">
      <c r="I907" s="48"/>
      <c r="J907" s="48"/>
    </row>
    <row r="908" ht="354.0" customHeight="1">
      <c r="I908" s="48"/>
      <c r="J908" s="48"/>
    </row>
    <row r="909" ht="354.0" customHeight="1">
      <c r="I909" s="48"/>
      <c r="J909" s="48"/>
    </row>
    <row r="910" ht="354.0" customHeight="1">
      <c r="I910" s="48"/>
      <c r="J910" s="48"/>
    </row>
    <row r="911" ht="354.0" customHeight="1">
      <c r="I911" s="48"/>
      <c r="J911" s="48"/>
    </row>
    <row r="912" ht="354.0" customHeight="1">
      <c r="I912" s="48"/>
      <c r="J912" s="48"/>
    </row>
    <row r="913" ht="354.0" customHeight="1">
      <c r="I913" s="48"/>
      <c r="J913" s="48"/>
    </row>
    <row r="914" ht="354.0" customHeight="1">
      <c r="I914" s="48"/>
      <c r="J914" s="48"/>
    </row>
    <row r="915" ht="354.0" customHeight="1">
      <c r="I915" s="48"/>
      <c r="J915" s="48"/>
    </row>
    <row r="916" ht="354.0" customHeight="1">
      <c r="I916" s="48"/>
      <c r="J916" s="48"/>
    </row>
    <row r="917" ht="354.0" customHeight="1">
      <c r="I917" s="48"/>
      <c r="J917" s="48"/>
    </row>
    <row r="918" ht="354.0" customHeight="1">
      <c r="I918" s="48"/>
      <c r="J918" s="48"/>
    </row>
    <row r="919" ht="354.0" customHeight="1">
      <c r="I919" s="48"/>
      <c r="J919" s="48"/>
    </row>
    <row r="920" ht="354.0" customHeight="1">
      <c r="I920" s="48"/>
      <c r="J920" s="48"/>
    </row>
    <row r="921" ht="354.0" customHeight="1">
      <c r="I921" s="48"/>
      <c r="J921" s="48"/>
    </row>
    <row r="922" ht="354.0" customHeight="1">
      <c r="I922" s="48"/>
      <c r="J922" s="48"/>
    </row>
    <row r="923" ht="354.0" customHeight="1">
      <c r="I923" s="48"/>
      <c r="J923" s="48"/>
    </row>
    <row r="924" ht="354.0" customHeight="1">
      <c r="I924" s="48"/>
      <c r="J924" s="48"/>
    </row>
    <row r="925" ht="354.0" customHeight="1">
      <c r="I925" s="48"/>
      <c r="J925" s="48"/>
    </row>
    <row r="926" ht="354.0" customHeight="1">
      <c r="I926" s="48"/>
      <c r="J926" s="48"/>
    </row>
    <row r="927" ht="354.0" customHeight="1">
      <c r="I927" s="48"/>
      <c r="J927" s="48"/>
    </row>
    <row r="928" ht="354.0" customHeight="1">
      <c r="I928" s="48"/>
      <c r="J928" s="48"/>
    </row>
    <row r="929" ht="354.0" customHeight="1">
      <c r="I929" s="48"/>
      <c r="J929" s="48"/>
    </row>
    <row r="930" ht="354.0" customHeight="1">
      <c r="I930" s="48"/>
      <c r="J930" s="48"/>
    </row>
    <row r="931" ht="354.0" customHeight="1">
      <c r="I931" s="48"/>
      <c r="J931" s="48"/>
    </row>
    <row r="932" ht="354.0" customHeight="1">
      <c r="I932" s="48"/>
      <c r="J932" s="48"/>
    </row>
    <row r="933" ht="354.0" customHeight="1">
      <c r="I933" s="48"/>
      <c r="J933" s="48"/>
    </row>
    <row r="934" ht="354.0" customHeight="1">
      <c r="I934" s="48"/>
      <c r="J934" s="48"/>
    </row>
    <row r="935" ht="354.0" customHeight="1">
      <c r="I935" s="48"/>
      <c r="J935" s="48"/>
    </row>
    <row r="936" ht="354.0" customHeight="1">
      <c r="I936" s="48"/>
      <c r="J936" s="48"/>
    </row>
    <row r="937" ht="354.0" customHeight="1">
      <c r="I937" s="48"/>
      <c r="J937" s="48"/>
    </row>
    <row r="938" ht="354.0" customHeight="1">
      <c r="I938" s="48"/>
      <c r="J938" s="48"/>
    </row>
    <row r="939" ht="354.0" customHeight="1">
      <c r="I939" s="48"/>
      <c r="J939" s="48"/>
    </row>
    <row r="940" ht="354.0" customHeight="1">
      <c r="I940" s="48"/>
      <c r="J940" s="48"/>
    </row>
    <row r="941" ht="354.0" customHeight="1">
      <c r="I941" s="48"/>
      <c r="J941" s="48"/>
    </row>
    <row r="942" ht="354.0" customHeight="1">
      <c r="I942" s="48"/>
      <c r="J942" s="48"/>
    </row>
    <row r="943" ht="354.0" customHeight="1">
      <c r="I943" s="48"/>
      <c r="J943" s="48"/>
    </row>
    <row r="944" ht="354.0" customHeight="1">
      <c r="I944" s="48"/>
      <c r="J944" s="48"/>
    </row>
    <row r="945" ht="354.0" customHeight="1">
      <c r="I945" s="48"/>
      <c r="J945" s="48"/>
    </row>
    <row r="946" ht="354.0" customHeight="1">
      <c r="I946" s="48"/>
      <c r="J946" s="48"/>
    </row>
    <row r="947" ht="354.0" customHeight="1">
      <c r="I947" s="48"/>
      <c r="J947" s="48"/>
    </row>
    <row r="948" ht="354.0" customHeight="1">
      <c r="I948" s="48"/>
      <c r="J948" s="48"/>
    </row>
    <row r="949" ht="354.0" customHeight="1">
      <c r="I949" s="48"/>
      <c r="J949" s="48"/>
    </row>
    <row r="950" ht="354.0" customHeight="1">
      <c r="I950" s="48"/>
      <c r="J950" s="48"/>
    </row>
    <row r="951" ht="354.0" customHeight="1">
      <c r="I951" s="48"/>
      <c r="J951" s="48"/>
    </row>
    <row r="952" ht="354.0" customHeight="1">
      <c r="I952" s="48"/>
      <c r="J952" s="48"/>
    </row>
    <row r="953" ht="354.0" customHeight="1">
      <c r="I953" s="48"/>
      <c r="J953" s="48"/>
    </row>
    <row r="954" ht="354.0" customHeight="1">
      <c r="I954" s="48"/>
      <c r="J954" s="48"/>
    </row>
    <row r="955" ht="354.0" customHeight="1">
      <c r="I955" s="48"/>
      <c r="J955" s="48"/>
    </row>
    <row r="956" ht="354.0" customHeight="1">
      <c r="I956" s="48"/>
      <c r="J956" s="48"/>
    </row>
    <row r="957" ht="354.0" customHeight="1">
      <c r="I957" s="48"/>
      <c r="J957" s="48"/>
    </row>
    <row r="958" ht="354.0" customHeight="1">
      <c r="I958" s="48"/>
      <c r="J958" s="48"/>
    </row>
    <row r="959" ht="354.0" customHeight="1">
      <c r="I959" s="48"/>
      <c r="J959" s="48"/>
    </row>
    <row r="960" ht="354.0" customHeight="1">
      <c r="I960" s="48"/>
      <c r="J960" s="48"/>
    </row>
    <row r="961" ht="354.0" customHeight="1">
      <c r="I961" s="48"/>
      <c r="J961" s="48"/>
    </row>
    <row r="962" ht="354.0" customHeight="1">
      <c r="I962" s="48"/>
      <c r="J962" s="48"/>
    </row>
    <row r="963" ht="354.0" customHeight="1">
      <c r="I963" s="48"/>
      <c r="J963" s="48"/>
    </row>
    <row r="964" ht="354.0" customHeight="1">
      <c r="I964" s="48"/>
      <c r="J964" s="48"/>
    </row>
    <row r="965" ht="354.0" customHeight="1">
      <c r="I965" s="48"/>
      <c r="J965" s="48"/>
    </row>
    <row r="966" ht="354.0" customHeight="1">
      <c r="I966" s="48"/>
      <c r="J966" s="48"/>
    </row>
    <row r="967" ht="354.0" customHeight="1">
      <c r="I967" s="48"/>
      <c r="J967" s="48"/>
    </row>
    <row r="968" ht="354.0" customHeight="1">
      <c r="I968" s="48"/>
      <c r="J968" s="48"/>
    </row>
    <row r="969" ht="354.0" customHeight="1">
      <c r="I969" s="48"/>
      <c r="J969" s="48"/>
    </row>
    <row r="970" ht="354.0" customHeight="1">
      <c r="I970" s="48"/>
      <c r="J970" s="48"/>
    </row>
    <row r="971" ht="354.0" customHeight="1">
      <c r="I971" s="48"/>
      <c r="J971" s="48"/>
    </row>
    <row r="972" ht="354.0" customHeight="1">
      <c r="I972" s="48"/>
      <c r="J972" s="48"/>
    </row>
    <row r="973" ht="354.0" customHeight="1">
      <c r="I973" s="48"/>
      <c r="J973" s="48"/>
    </row>
    <row r="974" ht="354.0" customHeight="1">
      <c r="I974" s="48"/>
      <c r="J974" s="48"/>
    </row>
    <row r="975" ht="354.0" customHeight="1">
      <c r="I975" s="48"/>
      <c r="J975" s="48"/>
    </row>
    <row r="976" ht="354.0" customHeight="1">
      <c r="I976" s="48"/>
      <c r="J976" s="48"/>
    </row>
    <row r="977" ht="354.0" customHeight="1">
      <c r="I977" s="48"/>
      <c r="J977" s="48"/>
    </row>
    <row r="978" ht="354.0" customHeight="1">
      <c r="I978" s="48"/>
      <c r="J978" s="48"/>
    </row>
    <row r="979" ht="354.0" customHeight="1">
      <c r="I979" s="48"/>
      <c r="J979" s="48"/>
    </row>
    <row r="980" ht="354.0" customHeight="1">
      <c r="I980" s="48"/>
      <c r="J980" s="48"/>
    </row>
    <row r="981" ht="354.0" customHeight="1">
      <c r="I981" s="48"/>
      <c r="J981" s="48"/>
    </row>
    <row r="982" ht="354.0" customHeight="1">
      <c r="I982" s="48"/>
      <c r="J982" s="48"/>
    </row>
    <row r="983" ht="354.0" customHeight="1">
      <c r="I983" s="48"/>
      <c r="J983" s="48"/>
    </row>
    <row r="984" ht="354.0" customHeight="1">
      <c r="I984" s="48"/>
      <c r="J984" s="48"/>
    </row>
    <row r="985" ht="354.0" customHeight="1">
      <c r="I985" s="48"/>
      <c r="J985" s="48"/>
    </row>
    <row r="986" ht="354.0" customHeight="1">
      <c r="I986" s="48"/>
      <c r="J986" s="48"/>
    </row>
    <row r="987" ht="354.0" customHeight="1">
      <c r="I987" s="48"/>
      <c r="J987" s="48"/>
    </row>
    <row r="988" ht="354.0" customHeight="1">
      <c r="I988" s="48"/>
      <c r="J988" s="48"/>
    </row>
    <row r="989" ht="354.0" customHeight="1">
      <c r="I989" s="48"/>
      <c r="J989" s="48"/>
    </row>
    <row r="990" ht="354.0" customHeight="1">
      <c r="I990" s="48"/>
      <c r="J990" s="48"/>
    </row>
    <row r="991" ht="354.0" customHeight="1">
      <c r="I991" s="48"/>
      <c r="J991" s="48"/>
    </row>
    <row r="992" ht="354.0" customHeight="1">
      <c r="I992" s="48"/>
      <c r="J992" s="48"/>
    </row>
    <row r="993" ht="354.0" customHeight="1">
      <c r="I993" s="48"/>
      <c r="J993" s="48"/>
    </row>
    <row r="994" ht="354.0" customHeight="1">
      <c r="I994" s="48"/>
      <c r="J994" s="48"/>
    </row>
    <row r="995" ht="354.0" customHeight="1">
      <c r="I995" s="48"/>
      <c r="J995" s="48"/>
    </row>
    <row r="996" ht="354.0" customHeight="1">
      <c r="I996" s="48"/>
      <c r="J996" s="48"/>
    </row>
    <row r="997" ht="354.0" customHeight="1">
      <c r="I997" s="48"/>
      <c r="J997" s="48"/>
    </row>
    <row r="998" ht="354.0" customHeight="1">
      <c r="I998" s="48"/>
      <c r="J998" s="48"/>
    </row>
    <row r="999" ht="354.0" customHeight="1">
      <c r="I999" s="48"/>
      <c r="J999" s="48"/>
    </row>
  </sheetData>
  <hyperlinks>
    <hyperlink r:id="rId1" ref="I2"/>
    <hyperlink r:id="rId2" ref="I3"/>
    <hyperlink r:id="rId3" location=":~:text=To%20use%20your%20SuperDrive%2C%20connect,C%20Digital%20AV%20Multiport%20Adapter" ref="J3"/>
    <hyperlink r:id="rId4" ref="I4"/>
    <hyperlink r:id="rId5" ref="J4"/>
    <hyperlink r:id="rId6" ref="I5"/>
    <hyperlink r:id="rId7" ref="I6"/>
    <hyperlink r:id="rId8" ref="I7"/>
    <hyperlink r:id="rId9" ref="J7"/>
    <hyperlink r:id="rId10" ref="I8"/>
    <hyperlink r:id="rId11" ref="J8"/>
    <hyperlink r:id="rId12" ref="I9"/>
    <hyperlink r:id="rId13" ref="J9"/>
    <hyperlink r:id="rId14" ref="I10"/>
    <hyperlink r:id="rId15" ref="J10"/>
    <hyperlink r:id="rId16" ref="I11"/>
    <hyperlink r:id="rId17" ref="I12"/>
    <hyperlink r:id="rId18" ref="I13"/>
    <hyperlink r:id="rId19" ref="I14"/>
    <hyperlink r:id="rId20" location="WDBU6Y0020BBK-NESN" ref="J14"/>
    <hyperlink r:id="rId21" ref="I16"/>
    <hyperlink r:id="rId22" ref="J16"/>
    <hyperlink r:id="rId23" ref="I17"/>
    <hyperlink r:id="rId24" ref="I18"/>
    <hyperlink r:id="rId25" ref="I19"/>
    <hyperlink r:id="rId26" ref="I20"/>
    <hyperlink r:id="rId27" ref="I21"/>
    <hyperlink r:id="rId28" ref="I22"/>
    <hyperlink r:id="rId29" ref="J22"/>
    <hyperlink r:id="rId30" ref="I23"/>
    <hyperlink r:id="rId31" ref="J23"/>
    <hyperlink r:id="rId32" ref="I24"/>
    <hyperlink r:id="rId33" ref="J24"/>
    <hyperlink r:id="rId34" ref="I25"/>
    <hyperlink r:id="rId35" ref="J25"/>
    <hyperlink r:id="rId36" ref="I26"/>
    <hyperlink r:id="rId37" ref="J26"/>
    <hyperlink r:id="rId38" ref="I27"/>
    <hyperlink r:id="rId39" ref="J27"/>
    <hyperlink r:id="rId40" ref="I28"/>
    <hyperlink r:id="rId41" ref="J28"/>
    <hyperlink r:id="rId42" ref="I29"/>
    <hyperlink r:id="rId43" ref="I30"/>
    <hyperlink r:id="rId44" ref="J30"/>
    <hyperlink r:id="rId45" ref="I31"/>
    <hyperlink r:id="rId46" ref="J31"/>
    <hyperlink r:id="rId47" ref="I32"/>
    <hyperlink r:id="rId48" ref="J32"/>
    <hyperlink r:id="rId49" ref="I33"/>
    <hyperlink r:id="rId50" ref="J33"/>
    <hyperlink r:id="rId51" ref="I34"/>
    <hyperlink r:id="rId52" ref="J34"/>
    <hyperlink r:id="rId53" ref="I35"/>
    <hyperlink r:id="rId54" ref="I36"/>
  </hyperlinks>
  <drawing r:id="rId55"/>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6.0"/>
    <col customWidth="1" min="2" max="2" width="20.33"/>
    <col customWidth="1" min="3" max="3" width="42.56"/>
    <col customWidth="1" min="4" max="4" width="14.78"/>
    <col customWidth="1" min="8" max="8" width="45.89"/>
    <col customWidth="1" min="9" max="9" width="20.11"/>
    <col customWidth="1" min="10" max="10" width="16.11"/>
    <col customWidth="1" min="11" max="11" width="21.44"/>
  </cols>
  <sheetData>
    <row r="1">
      <c r="A1" s="94" t="s">
        <v>0</v>
      </c>
      <c r="B1" s="95" t="s">
        <v>1</v>
      </c>
      <c r="C1" s="96" t="s">
        <v>2</v>
      </c>
      <c r="D1" s="97" t="s">
        <v>3</v>
      </c>
      <c r="E1" s="97" t="s">
        <v>4</v>
      </c>
      <c r="F1" s="97" t="s">
        <v>5</v>
      </c>
      <c r="G1" s="98" t="s">
        <v>6</v>
      </c>
      <c r="H1" s="98" t="s">
        <v>7</v>
      </c>
      <c r="I1" s="98" t="s">
        <v>8</v>
      </c>
      <c r="J1" s="98" t="s">
        <v>9</v>
      </c>
      <c r="K1" s="98" t="s">
        <v>10</v>
      </c>
      <c r="L1" s="99"/>
      <c r="M1" s="60"/>
      <c r="N1" s="60"/>
      <c r="O1" s="60"/>
      <c r="P1" s="60"/>
      <c r="Q1" s="60"/>
      <c r="R1" s="60"/>
      <c r="S1" s="60"/>
      <c r="T1" s="60"/>
      <c r="U1" s="60"/>
      <c r="V1" s="60"/>
      <c r="W1" s="60"/>
      <c r="X1" s="60"/>
      <c r="Y1" s="60"/>
    </row>
    <row r="2" ht="373.5" customHeight="1">
      <c r="A2" s="9">
        <f t="shared" ref="A2:A28" si="1">row()-1</f>
        <v>1</v>
      </c>
      <c r="B2" s="18" t="s">
        <v>2270</v>
      </c>
      <c r="C2" s="11"/>
      <c r="D2" s="38" t="s">
        <v>2271</v>
      </c>
      <c r="E2" s="38" t="s">
        <v>2168</v>
      </c>
      <c r="F2" s="38"/>
      <c r="G2" s="10" t="s">
        <v>2272</v>
      </c>
      <c r="H2" s="10" t="s">
        <v>2273</v>
      </c>
      <c r="I2" s="100" t="s">
        <v>2274</v>
      </c>
      <c r="J2" s="12" t="s">
        <v>2275</v>
      </c>
      <c r="K2" s="13" t="s">
        <v>2276</v>
      </c>
      <c r="L2" s="20"/>
    </row>
    <row r="3" ht="373.5" customHeight="1">
      <c r="A3" s="9">
        <f t="shared" si="1"/>
        <v>2</v>
      </c>
      <c r="B3" s="18" t="s">
        <v>2277</v>
      </c>
      <c r="C3" s="11"/>
      <c r="D3" s="38" t="s">
        <v>2271</v>
      </c>
      <c r="E3" s="38" t="s">
        <v>2168</v>
      </c>
      <c r="F3" s="38"/>
      <c r="G3" s="10">
        <v>1517.0</v>
      </c>
      <c r="H3" s="10" t="s">
        <v>2278</v>
      </c>
      <c r="I3" s="12" t="s">
        <v>2279</v>
      </c>
      <c r="J3" s="12" t="s">
        <v>2280</v>
      </c>
      <c r="K3" s="13"/>
      <c r="L3" s="20"/>
    </row>
    <row r="4" ht="373.5" customHeight="1">
      <c r="A4" s="9">
        <f t="shared" si="1"/>
        <v>3</v>
      </c>
      <c r="B4" s="18" t="s">
        <v>2281</v>
      </c>
      <c r="C4" s="11"/>
      <c r="D4" s="38" t="s">
        <v>2271</v>
      </c>
      <c r="E4" s="38" t="s">
        <v>2168</v>
      </c>
      <c r="F4" s="38"/>
      <c r="G4" s="10"/>
      <c r="H4" s="10" t="s">
        <v>2282</v>
      </c>
      <c r="I4" s="12" t="s">
        <v>2283</v>
      </c>
      <c r="J4" s="24" t="s">
        <v>2284</v>
      </c>
      <c r="K4" s="13"/>
      <c r="L4" s="20"/>
    </row>
    <row r="5" ht="373.5" customHeight="1">
      <c r="A5" s="9">
        <f t="shared" si="1"/>
        <v>4</v>
      </c>
      <c r="B5" s="18" t="s">
        <v>2285</v>
      </c>
      <c r="C5" s="11"/>
      <c r="D5" s="38" t="s">
        <v>2271</v>
      </c>
      <c r="E5" s="38" t="s">
        <v>2168</v>
      </c>
      <c r="F5" s="38"/>
      <c r="G5" s="10"/>
      <c r="H5" s="10" t="s">
        <v>2286</v>
      </c>
      <c r="I5" s="12" t="s">
        <v>2287</v>
      </c>
      <c r="J5" s="12" t="s">
        <v>2288</v>
      </c>
      <c r="K5" s="13"/>
      <c r="L5" s="20"/>
    </row>
    <row r="6" ht="373.5" customHeight="1">
      <c r="A6" s="9">
        <f t="shared" si="1"/>
        <v>5</v>
      </c>
      <c r="B6" s="18" t="s">
        <v>2289</v>
      </c>
      <c r="C6" s="11"/>
      <c r="D6" s="38" t="s">
        <v>2271</v>
      </c>
      <c r="E6" s="38" t="s">
        <v>2289</v>
      </c>
      <c r="F6" s="38" t="s">
        <v>2290</v>
      </c>
      <c r="G6" s="10" t="s">
        <v>2290</v>
      </c>
      <c r="H6" s="10" t="s">
        <v>2291</v>
      </c>
      <c r="I6" s="12" t="s">
        <v>2292</v>
      </c>
      <c r="J6" s="12" t="s">
        <v>2293</v>
      </c>
      <c r="K6" s="13"/>
      <c r="L6" s="20"/>
    </row>
    <row r="7" ht="373.5" customHeight="1">
      <c r="A7" s="9">
        <f t="shared" si="1"/>
        <v>6</v>
      </c>
      <c r="B7" s="18" t="s">
        <v>2294</v>
      </c>
      <c r="C7" s="11"/>
      <c r="D7" s="38" t="s">
        <v>2271</v>
      </c>
      <c r="E7" s="38" t="s">
        <v>2295</v>
      </c>
      <c r="F7" s="38" t="s">
        <v>2296</v>
      </c>
      <c r="G7" s="10" t="s">
        <v>2297</v>
      </c>
      <c r="H7" s="10" t="s">
        <v>2298</v>
      </c>
      <c r="I7" s="12" t="s">
        <v>2299</v>
      </c>
      <c r="J7" s="24" t="s">
        <v>2300</v>
      </c>
      <c r="K7" s="13"/>
      <c r="L7" s="20"/>
    </row>
    <row r="8" ht="373.5" customHeight="1">
      <c r="A8" s="9">
        <f t="shared" si="1"/>
        <v>7</v>
      </c>
      <c r="B8" s="18" t="s">
        <v>2301</v>
      </c>
      <c r="C8" s="11"/>
      <c r="D8" s="38" t="s">
        <v>2271</v>
      </c>
      <c r="E8" s="38" t="s">
        <v>2168</v>
      </c>
      <c r="F8" s="38"/>
      <c r="G8" s="10"/>
      <c r="H8" s="10" t="s">
        <v>2302</v>
      </c>
      <c r="I8" s="12" t="s">
        <v>2303</v>
      </c>
      <c r="J8" s="12" t="s">
        <v>2304</v>
      </c>
      <c r="K8" s="13"/>
      <c r="L8" s="20"/>
    </row>
    <row r="9" ht="373.5" customHeight="1">
      <c r="A9" s="9">
        <f t="shared" si="1"/>
        <v>8</v>
      </c>
      <c r="B9" s="18" t="s">
        <v>2305</v>
      </c>
      <c r="C9" s="11"/>
      <c r="D9" s="38" t="s">
        <v>2271</v>
      </c>
      <c r="E9" s="38" t="s">
        <v>2168</v>
      </c>
      <c r="F9" s="38"/>
      <c r="G9" s="10"/>
      <c r="H9" s="10" t="s">
        <v>2306</v>
      </c>
      <c r="I9" s="12" t="s">
        <v>2307</v>
      </c>
      <c r="J9" s="24" t="s">
        <v>2308</v>
      </c>
      <c r="K9" s="13"/>
      <c r="L9" s="20"/>
    </row>
    <row r="10" ht="373.5" customHeight="1">
      <c r="A10" s="9">
        <f t="shared" si="1"/>
        <v>9</v>
      </c>
      <c r="B10" s="18" t="s">
        <v>2309</v>
      </c>
      <c r="C10" s="11" t="str">
        <f>image("https://attachments.cheqroomcdn.com/app/groups/nyushima/4945fe58-fac1-11ed-8111-0a58a9feac02.jpg")</f>
        <v/>
      </c>
      <c r="D10" s="38" t="s">
        <v>2310</v>
      </c>
      <c r="E10" s="38"/>
      <c r="F10" s="38"/>
      <c r="G10" s="10"/>
      <c r="H10" s="10"/>
      <c r="I10" s="12" t="s">
        <v>2311</v>
      </c>
      <c r="J10" s="24"/>
      <c r="K10" s="13"/>
      <c r="L10" s="20"/>
    </row>
    <row r="11" ht="373.5" customHeight="1">
      <c r="A11" s="9">
        <f t="shared" si="1"/>
        <v>10</v>
      </c>
      <c r="B11" s="18" t="s">
        <v>2312</v>
      </c>
      <c r="C11" s="11" t="str">
        <f>image("https://attachments.cheqroomcdn.com/app/groups/nyushima/6e24ad3c-f62f-11ed-b68f-0a58a9feac02.jpg")</f>
        <v/>
      </c>
      <c r="D11" s="38" t="s">
        <v>2310</v>
      </c>
      <c r="E11" s="38" t="s">
        <v>1820</v>
      </c>
      <c r="F11" s="38" t="s">
        <v>2313</v>
      </c>
      <c r="G11" s="10"/>
      <c r="H11" s="10" t="s">
        <v>2314</v>
      </c>
      <c r="I11" s="12" t="s">
        <v>2315</v>
      </c>
      <c r="J11" s="24"/>
      <c r="K11" s="13" t="s">
        <v>2316</v>
      </c>
      <c r="L11" s="20"/>
    </row>
    <row r="12" ht="373.5" customHeight="1">
      <c r="A12" s="9">
        <f t="shared" si="1"/>
        <v>11</v>
      </c>
      <c r="B12" s="10" t="s">
        <v>2317</v>
      </c>
      <c r="C12" s="11"/>
      <c r="D12" s="10" t="s">
        <v>2318</v>
      </c>
      <c r="E12" s="10" t="s">
        <v>2319</v>
      </c>
      <c r="F12" s="21"/>
      <c r="G12" s="21"/>
      <c r="H12" s="23" t="s">
        <v>2320</v>
      </c>
      <c r="I12" s="12" t="s">
        <v>2321</v>
      </c>
      <c r="J12" s="12" t="s">
        <v>2322</v>
      </c>
      <c r="K12" s="13"/>
    </row>
    <row r="13" ht="373.5" customHeight="1">
      <c r="A13" s="9">
        <f t="shared" si="1"/>
        <v>12</v>
      </c>
      <c r="B13" s="10" t="s">
        <v>2323</v>
      </c>
      <c r="C13" s="11"/>
      <c r="D13" s="10" t="s">
        <v>2318</v>
      </c>
      <c r="E13" s="21"/>
      <c r="F13" s="21"/>
      <c r="G13" s="21"/>
      <c r="H13" s="23" t="s">
        <v>2324</v>
      </c>
      <c r="I13" s="12" t="s">
        <v>2325</v>
      </c>
      <c r="J13" s="24"/>
      <c r="K13" s="13"/>
    </row>
    <row r="14" ht="373.5" customHeight="1">
      <c r="A14" s="9">
        <f t="shared" si="1"/>
        <v>13</v>
      </c>
      <c r="B14" s="10" t="s">
        <v>2326</v>
      </c>
      <c r="C14" s="22"/>
      <c r="D14" s="23" t="s">
        <v>2318</v>
      </c>
      <c r="E14" s="23" t="s">
        <v>2327</v>
      </c>
      <c r="F14" s="23" t="s">
        <v>2328</v>
      </c>
      <c r="G14" s="18"/>
      <c r="H14" s="10" t="s">
        <v>2329</v>
      </c>
      <c r="I14" s="12" t="s">
        <v>2330</v>
      </c>
      <c r="J14" s="12" t="s">
        <v>2331</v>
      </c>
      <c r="K14" s="13" t="s">
        <v>2332</v>
      </c>
    </row>
    <row r="15" ht="373.5" customHeight="1">
      <c r="A15" s="9">
        <f t="shared" si="1"/>
        <v>14</v>
      </c>
      <c r="B15" s="18" t="s">
        <v>2333</v>
      </c>
      <c r="C15" s="11"/>
      <c r="D15" s="10" t="s">
        <v>2318</v>
      </c>
      <c r="E15" s="10" t="s">
        <v>454</v>
      </c>
      <c r="F15" s="21"/>
      <c r="G15" s="21"/>
      <c r="H15" s="23" t="s">
        <v>2334</v>
      </c>
      <c r="I15" s="12" t="s">
        <v>2335</v>
      </c>
      <c r="J15" s="24"/>
      <c r="K15" s="13"/>
    </row>
    <row r="16" ht="373.5" customHeight="1">
      <c r="A16" s="9">
        <f t="shared" si="1"/>
        <v>15</v>
      </c>
      <c r="B16" s="10" t="s">
        <v>2336</v>
      </c>
      <c r="C16" s="11"/>
      <c r="D16" s="10" t="s">
        <v>2318</v>
      </c>
      <c r="E16" s="10" t="s">
        <v>2337</v>
      </c>
      <c r="F16" s="21"/>
      <c r="G16" s="10"/>
      <c r="H16" s="10" t="s">
        <v>2338</v>
      </c>
      <c r="I16" s="12" t="s">
        <v>2339</v>
      </c>
      <c r="J16" s="12" t="s">
        <v>2340</v>
      </c>
      <c r="K16" s="13" t="s">
        <v>2341</v>
      </c>
    </row>
    <row r="17" ht="373.5" customHeight="1">
      <c r="A17" s="9">
        <f t="shared" si="1"/>
        <v>16</v>
      </c>
      <c r="B17" s="10" t="s">
        <v>2342</v>
      </c>
      <c r="C17" s="11"/>
      <c r="D17" s="10" t="s">
        <v>2318</v>
      </c>
      <c r="E17" s="10" t="s">
        <v>2337</v>
      </c>
      <c r="F17" s="21"/>
      <c r="G17" s="10" t="s">
        <v>2343</v>
      </c>
      <c r="H17" s="10" t="s">
        <v>2344</v>
      </c>
      <c r="I17" s="12" t="s">
        <v>2345</v>
      </c>
      <c r="J17" s="12" t="s">
        <v>2346</v>
      </c>
      <c r="K17" s="13" t="s">
        <v>2347</v>
      </c>
    </row>
    <row r="18" ht="373.5" customHeight="1">
      <c r="A18" s="9">
        <f t="shared" si="1"/>
        <v>17</v>
      </c>
      <c r="B18" s="10" t="s">
        <v>2348</v>
      </c>
      <c r="C18" s="11"/>
      <c r="D18" s="10" t="s">
        <v>2318</v>
      </c>
      <c r="E18" s="10" t="s">
        <v>2327</v>
      </c>
      <c r="F18" s="10" t="s">
        <v>2349</v>
      </c>
      <c r="G18" s="10"/>
      <c r="H18" s="101" t="s">
        <v>2350</v>
      </c>
      <c r="I18" s="12" t="s">
        <v>2351</v>
      </c>
      <c r="J18" s="12" t="s">
        <v>2352</v>
      </c>
      <c r="K18" s="13" t="s">
        <v>2353</v>
      </c>
    </row>
    <row r="19" ht="373.5" customHeight="1">
      <c r="A19" s="9">
        <f t="shared" si="1"/>
        <v>18</v>
      </c>
      <c r="B19" s="10" t="s">
        <v>2354</v>
      </c>
      <c r="C19" s="11"/>
      <c r="D19" s="10" t="s">
        <v>2318</v>
      </c>
      <c r="E19" s="10" t="s">
        <v>2327</v>
      </c>
      <c r="F19" s="21"/>
      <c r="G19" s="21"/>
      <c r="H19" s="23" t="s">
        <v>2355</v>
      </c>
      <c r="I19" s="12" t="s">
        <v>2356</v>
      </c>
      <c r="J19" s="12" t="s">
        <v>2357</v>
      </c>
      <c r="K19" s="13" t="s">
        <v>2358</v>
      </c>
    </row>
    <row r="20" ht="373.5" customHeight="1">
      <c r="A20" s="9">
        <f t="shared" si="1"/>
        <v>19</v>
      </c>
      <c r="B20" s="102" t="s">
        <v>2359</v>
      </c>
      <c r="C20" s="11"/>
      <c r="D20" s="10" t="s">
        <v>2318</v>
      </c>
      <c r="E20" s="10" t="s">
        <v>2360</v>
      </c>
      <c r="F20" s="10"/>
      <c r="G20" s="10"/>
      <c r="H20" s="10" t="s">
        <v>2361</v>
      </c>
      <c r="I20" s="12" t="s">
        <v>2362</v>
      </c>
      <c r="J20" s="12" t="s">
        <v>2363</v>
      </c>
      <c r="K20" s="13" t="s">
        <v>2364</v>
      </c>
    </row>
    <row r="21" ht="373.5" customHeight="1">
      <c r="A21" s="9">
        <f t="shared" si="1"/>
        <v>20</v>
      </c>
      <c r="B21" s="23" t="s">
        <v>2365</v>
      </c>
      <c r="C21" s="11"/>
      <c r="D21" s="10" t="s">
        <v>2318</v>
      </c>
      <c r="E21" s="10" t="s">
        <v>2176</v>
      </c>
      <c r="F21" s="10" t="s">
        <v>2366</v>
      </c>
      <c r="G21" s="21"/>
      <c r="H21" s="23" t="s">
        <v>2367</v>
      </c>
      <c r="I21" s="12" t="s">
        <v>2368</v>
      </c>
      <c r="J21" s="12" t="s">
        <v>2369</v>
      </c>
      <c r="K21" s="13" t="s">
        <v>2370</v>
      </c>
    </row>
    <row r="22" ht="373.5" customHeight="1">
      <c r="A22" s="9">
        <f t="shared" si="1"/>
        <v>21</v>
      </c>
      <c r="B22" s="10" t="s">
        <v>2371</v>
      </c>
      <c r="C22" s="11"/>
      <c r="D22" s="10" t="s">
        <v>2318</v>
      </c>
      <c r="E22" s="10" t="s">
        <v>2372</v>
      </c>
      <c r="F22" s="21"/>
      <c r="G22" s="10" t="s">
        <v>2373</v>
      </c>
      <c r="H22" s="10" t="s">
        <v>2374</v>
      </c>
      <c r="I22" s="12" t="s">
        <v>2375</v>
      </c>
      <c r="J22" s="24" t="s">
        <v>2376</v>
      </c>
      <c r="K22" s="13"/>
    </row>
    <row r="23" ht="373.5" customHeight="1">
      <c r="A23" s="9">
        <f t="shared" si="1"/>
        <v>22</v>
      </c>
      <c r="B23" s="10" t="s">
        <v>2377</v>
      </c>
      <c r="C23" s="11"/>
      <c r="D23" s="10" t="s">
        <v>2318</v>
      </c>
      <c r="E23" s="10" t="s">
        <v>2378</v>
      </c>
      <c r="F23" s="21"/>
      <c r="G23" s="10" t="s">
        <v>2379</v>
      </c>
      <c r="H23" s="10" t="s">
        <v>2380</v>
      </c>
      <c r="I23" s="12" t="s">
        <v>2381</v>
      </c>
      <c r="J23" s="24" t="s">
        <v>2382</v>
      </c>
      <c r="K23" s="13"/>
    </row>
    <row r="24" ht="373.5" customHeight="1">
      <c r="A24" s="9">
        <f t="shared" si="1"/>
        <v>23</v>
      </c>
      <c r="B24" s="10" t="s">
        <v>2383</v>
      </c>
      <c r="C24" s="11"/>
      <c r="D24" s="10" t="s">
        <v>2318</v>
      </c>
      <c r="E24" s="10" t="s">
        <v>2384</v>
      </c>
      <c r="F24" s="21"/>
      <c r="G24" s="10"/>
      <c r="H24" s="10" t="s">
        <v>2385</v>
      </c>
      <c r="I24" s="12" t="s">
        <v>2386</v>
      </c>
      <c r="J24" s="12" t="s">
        <v>2387</v>
      </c>
      <c r="K24" s="13"/>
    </row>
    <row r="25" ht="373.5" customHeight="1">
      <c r="A25" s="9">
        <f t="shared" si="1"/>
        <v>24</v>
      </c>
      <c r="B25" s="18" t="s">
        <v>2388</v>
      </c>
      <c r="C25" s="11" t="str">
        <f>IMAGE("https://attachments.cheqroomcdn.com/app/groups/nyushima/bbe6c64e-c498-11ee-810d-0a58a9feac02.jpg")</f>
        <v/>
      </c>
      <c r="D25" s="10" t="s">
        <v>2318</v>
      </c>
      <c r="E25" s="10" t="s">
        <v>2389</v>
      </c>
      <c r="F25" s="21"/>
      <c r="G25" s="10"/>
      <c r="H25" s="23"/>
      <c r="I25" s="12" t="s">
        <v>2390</v>
      </c>
      <c r="J25" s="12" t="s">
        <v>2391</v>
      </c>
      <c r="K25" s="13" t="s">
        <v>2392</v>
      </c>
    </row>
    <row r="26" ht="373.5" customHeight="1">
      <c r="A26" s="9">
        <f t="shared" si="1"/>
        <v>25</v>
      </c>
      <c r="B26" s="18" t="s">
        <v>2393</v>
      </c>
      <c r="C26" s="11" t="str">
        <f>image("https://attachments.cheqroomcdn.com/app/groups/nyushima/84b78bf8-f555-11ed-a400-0a58a9feac02.jpg")</f>
        <v/>
      </c>
      <c r="D26" s="10" t="s">
        <v>2318</v>
      </c>
      <c r="E26" s="10"/>
      <c r="F26" s="21"/>
      <c r="G26" s="10"/>
      <c r="H26" s="23"/>
      <c r="I26" s="24"/>
      <c r="J26" s="24"/>
      <c r="K26" s="13"/>
    </row>
    <row r="27" ht="373.5" customHeight="1">
      <c r="A27" s="9">
        <f t="shared" si="1"/>
        <v>26</v>
      </c>
      <c r="B27" s="10" t="s">
        <v>2394</v>
      </c>
      <c r="C27" s="11"/>
      <c r="D27" s="10" t="s">
        <v>333</v>
      </c>
      <c r="E27" s="10" t="s">
        <v>2395</v>
      </c>
      <c r="F27" s="10" t="s">
        <v>2396</v>
      </c>
      <c r="G27" s="21"/>
      <c r="H27" s="93" t="s">
        <v>2397</v>
      </c>
      <c r="I27" s="12" t="s">
        <v>2398</v>
      </c>
      <c r="J27" s="24"/>
      <c r="K27" s="13"/>
    </row>
    <row r="28" ht="373.5" customHeight="1">
      <c r="A28" s="9">
        <f t="shared" si="1"/>
        <v>27</v>
      </c>
      <c r="B28" s="10" t="s">
        <v>2399</v>
      </c>
      <c r="C28" s="11" t="str">
        <f>IMAGE("https://attachments.cheqroomcdn.com/app/groups/nyushima/49020234-44e4-11ef-bfca-0a58a9feac02-L.jpg")</f>
        <v/>
      </c>
      <c r="D28" s="10" t="s">
        <v>2318</v>
      </c>
      <c r="E28" s="10" t="s">
        <v>2400</v>
      </c>
      <c r="F28" s="10"/>
      <c r="G28" s="21"/>
      <c r="H28" s="103" t="s">
        <v>2401</v>
      </c>
      <c r="I28" s="12" t="s">
        <v>2402</v>
      </c>
      <c r="J28" s="12" t="s">
        <v>2403</v>
      </c>
      <c r="K28" s="13" t="s">
        <v>2404</v>
      </c>
    </row>
    <row r="29" ht="373.5" customHeight="1">
      <c r="I29" s="24"/>
      <c r="J29" s="24"/>
    </row>
    <row r="30" ht="373.5" customHeight="1">
      <c r="I30" s="24"/>
      <c r="J30" s="24"/>
    </row>
    <row r="31" ht="373.5" customHeight="1">
      <c r="I31" s="24"/>
      <c r="J31" s="24"/>
    </row>
    <row r="32" ht="373.5" customHeight="1">
      <c r="I32" s="24"/>
      <c r="J32" s="24"/>
    </row>
    <row r="33" ht="373.5" customHeight="1">
      <c r="I33" s="24"/>
      <c r="J33" s="24"/>
    </row>
    <row r="34" ht="373.5" customHeight="1">
      <c r="I34" s="24"/>
      <c r="J34" s="24"/>
    </row>
    <row r="35" ht="373.5" customHeight="1">
      <c r="I35" s="24"/>
      <c r="J35" s="24"/>
    </row>
    <row r="36" ht="373.5" customHeight="1">
      <c r="I36" s="24"/>
      <c r="J36" s="24"/>
    </row>
    <row r="37" ht="373.5" customHeight="1">
      <c r="I37" s="24"/>
      <c r="J37" s="24"/>
    </row>
    <row r="38" ht="373.5" customHeight="1">
      <c r="I38" s="24"/>
      <c r="J38" s="24"/>
    </row>
    <row r="39" ht="373.5" customHeight="1">
      <c r="I39" s="24"/>
      <c r="J39" s="24"/>
    </row>
    <row r="40" ht="373.5" customHeight="1">
      <c r="I40" s="24"/>
      <c r="J40" s="24"/>
    </row>
    <row r="41" ht="373.5" customHeight="1">
      <c r="I41" s="24"/>
      <c r="J41" s="24"/>
    </row>
    <row r="42" ht="373.5" customHeight="1">
      <c r="I42" s="24"/>
      <c r="J42" s="24"/>
    </row>
    <row r="43" ht="373.5" customHeight="1">
      <c r="I43" s="24"/>
      <c r="J43" s="24"/>
    </row>
    <row r="44" ht="373.5" customHeight="1">
      <c r="I44" s="24"/>
      <c r="J44" s="24"/>
    </row>
    <row r="45" ht="373.5" customHeight="1">
      <c r="I45" s="24"/>
      <c r="J45" s="24"/>
    </row>
    <row r="46" ht="373.5" customHeight="1">
      <c r="I46" s="24"/>
      <c r="J46" s="24"/>
    </row>
    <row r="47" ht="373.5" customHeight="1">
      <c r="I47" s="24"/>
      <c r="J47" s="24"/>
    </row>
    <row r="48" ht="373.5" customHeight="1">
      <c r="I48" s="24"/>
      <c r="J48" s="24"/>
    </row>
    <row r="49" ht="373.5" customHeight="1">
      <c r="I49" s="24"/>
      <c r="J49" s="24"/>
    </row>
    <row r="50" ht="373.5" customHeight="1">
      <c r="I50" s="24"/>
      <c r="J50" s="24"/>
    </row>
    <row r="51" ht="373.5" customHeight="1">
      <c r="I51" s="24"/>
      <c r="J51" s="24"/>
    </row>
    <row r="52" ht="373.5" customHeight="1">
      <c r="I52" s="24"/>
      <c r="J52" s="24"/>
    </row>
    <row r="53" ht="373.5" customHeight="1">
      <c r="I53" s="24"/>
      <c r="J53" s="24"/>
    </row>
    <row r="54" ht="373.5" customHeight="1">
      <c r="I54" s="24"/>
      <c r="J54" s="24"/>
    </row>
    <row r="55" ht="373.5" customHeight="1">
      <c r="I55" s="24"/>
      <c r="J55" s="24"/>
    </row>
    <row r="56" ht="373.5" customHeight="1">
      <c r="I56" s="24"/>
      <c r="J56" s="24"/>
    </row>
    <row r="57" ht="373.5" customHeight="1">
      <c r="I57" s="24"/>
      <c r="J57" s="24"/>
    </row>
    <row r="58" ht="373.5" customHeight="1">
      <c r="I58" s="24"/>
      <c r="J58" s="24"/>
    </row>
    <row r="59" ht="373.5" customHeight="1">
      <c r="I59" s="24"/>
      <c r="J59" s="24"/>
    </row>
    <row r="60" ht="373.5" customHeight="1">
      <c r="I60" s="24"/>
      <c r="J60" s="24"/>
    </row>
    <row r="61" ht="373.5" customHeight="1">
      <c r="I61" s="24"/>
      <c r="J61" s="24"/>
    </row>
    <row r="62" ht="373.5" customHeight="1">
      <c r="I62" s="24"/>
      <c r="J62" s="24"/>
    </row>
    <row r="63" ht="373.5" customHeight="1">
      <c r="I63" s="24"/>
      <c r="J63" s="24"/>
    </row>
    <row r="64" ht="373.5" customHeight="1">
      <c r="I64" s="24"/>
      <c r="J64" s="24"/>
    </row>
    <row r="65" ht="373.5" customHeight="1">
      <c r="I65" s="24"/>
      <c r="J65" s="24"/>
    </row>
    <row r="66" ht="373.5" customHeight="1">
      <c r="I66" s="24"/>
      <c r="J66" s="24"/>
    </row>
    <row r="67" ht="373.5" customHeight="1">
      <c r="I67" s="24"/>
      <c r="J67" s="24"/>
    </row>
    <row r="68" ht="373.5" customHeight="1">
      <c r="I68" s="24"/>
      <c r="J68" s="24"/>
    </row>
    <row r="69" ht="373.5" customHeight="1">
      <c r="I69" s="24"/>
      <c r="J69" s="24"/>
    </row>
    <row r="70" ht="373.5" customHeight="1">
      <c r="I70" s="24"/>
      <c r="J70" s="24"/>
    </row>
    <row r="71" ht="373.5" customHeight="1">
      <c r="I71" s="24"/>
      <c r="J71" s="24"/>
    </row>
    <row r="72" ht="373.5" customHeight="1">
      <c r="I72" s="24"/>
      <c r="J72" s="24"/>
    </row>
    <row r="73" ht="373.5" customHeight="1">
      <c r="I73" s="24"/>
      <c r="J73" s="24"/>
    </row>
    <row r="74" ht="373.5" customHeight="1">
      <c r="I74" s="24"/>
      <c r="J74" s="24"/>
    </row>
    <row r="75" ht="373.5" customHeight="1">
      <c r="I75" s="24"/>
      <c r="J75" s="24"/>
    </row>
    <row r="76" ht="373.5" customHeight="1">
      <c r="I76" s="24"/>
      <c r="J76" s="24"/>
    </row>
    <row r="77" ht="373.5" customHeight="1">
      <c r="I77" s="24"/>
      <c r="J77" s="24"/>
    </row>
    <row r="78" ht="373.5" customHeight="1">
      <c r="I78" s="24"/>
      <c r="J78" s="24"/>
    </row>
    <row r="79" ht="373.5" customHeight="1">
      <c r="I79" s="24"/>
      <c r="J79" s="24"/>
    </row>
    <row r="80" ht="373.5" customHeight="1">
      <c r="I80" s="24"/>
      <c r="J80" s="24"/>
    </row>
    <row r="81" ht="373.5" customHeight="1">
      <c r="I81" s="24"/>
      <c r="J81" s="24"/>
    </row>
    <row r="82" ht="373.5" customHeight="1">
      <c r="I82" s="24"/>
      <c r="J82" s="24"/>
    </row>
    <row r="83" ht="373.5" customHeight="1">
      <c r="I83" s="24"/>
      <c r="J83" s="24"/>
    </row>
    <row r="84" ht="373.5" customHeight="1">
      <c r="I84" s="24"/>
      <c r="J84" s="24"/>
    </row>
    <row r="85" ht="373.5" customHeight="1">
      <c r="I85" s="24"/>
      <c r="J85" s="24"/>
    </row>
    <row r="86" ht="373.5" customHeight="1">
      <c r="I86" s="24"/>
      <c r="J86" s="24"/>
    </row>
    <row r="87" ht="373.5" customHeight="1">
      <c r="I87" s="24"/>
      <c r="J87" s="24"/>
    </row>
    <row r="88" ht="373.5" customHeight="1">
      <c r="I88" s="24"/>
      <c r="J88" s="24"/>
    </row>
    <row r="89" ht="373.5" customHeight="1">
      <c r="I89" s="24"/>
      <c r="J89" s="24"/>
    </row>
    <row r="90" ht="373.5" customHeight="1">
      <c r="I90" s="24"/>
      <c r="J90" s="24"/>
    </row>
    <row r="91" ht="373.5" customHeight="1">
      <c r="I91" s="24"/>
      <c r="J91" s="24"/>
    </row>
    <row r="92" ht="373.5" customHeight="1">
      <c r="I92" s="24"/>
      <c r="J92" s="24"/>
    </row>
    <row r="93" ht="373.5" customHeight="1">
      <c r="I93" s="24"/>
      <c r="J93" s="24"/>
    </row>
    <row r="94" ht="373.5" customHeight="1">
      <c r="I94" s="24"/>
      <c r="J94" s="24"/>
    </row>
    <row r="95" ht="373.5" customHeight="1">
      <c r="I95" s="24"/>
      <c r="J95" s="24"/>
    </row>
    <row r="96" ht="373.5" customHeight="1">
      <c r="I96" s="24"/>
      <c r="J96" s="24"/>
    </row>
    <row r="97" ht="373.5" customHeight="1">
      <c r="I97" s="24"/>
      <c r="J97" s="24"/>
    </row>
    <row r="98" ht="373.5" customHeight="1">
      <c r="I98" s="24"/>
      <c r="J98" s="24"/>
    </row>
    <row r="99" ht="373.5" customHeight="1">
      <c r="I99" s="24"/>
      <c r="J99" s="24"/>
    </row>
    <row r="100" ht="373.5" customHeight="1">
      <c r="I100" s="24"/>
      <c r="J100" s="24"/>
    </row>
    <row r="101" ht="373.5" customHeight="1">
      <c r="I101" s="24"/>
      <c r="J101" s="24"/>
    </row>
    <row r="102" ht="373.5" customHeight="1">
      <c r="I102" s="24"/>
      <c r="J102" s="24"/>
    </row>
    <row r="103" ht="373.5" customHeight="1">
      <c r="I103" s="24"/>
      <c r="J103" s="24"/>
    </row>
    <row r="104" ht="373.5" customHeight="1">
      <c r="I104" s="24"/>
      <c r="J104" s="24"/>
    </row>
    <row r="105" ht="373.5" customHeight="1">
      <c r="I105" s="24"/>
      <c r="J105" s="24"/>
    </row>
    <row r="106" ht="373.5" customHeight="1">
      <c r="I106" s="24"/>
      <c r="J106" s="24"/>
    </row>
    <row r="107" ht="373.5" customHeight="1">
      <c r="I107" s="24"/>
      <c r="J107" s="24"/>
    </row>
    <row r="108" ht="373.5" customHeight="1">
      <c r="I108" s="24"/>
      <c r="J108" s="24"/>
    </row>
    <row r="109" ht="373.5" customHeight="1">
      <c r="I109" s="24"/>
      <c r="J109" s="24"/>
    </row>
    <row r="110" ht="373.5" customHeight="1">
      <c r="I110" s="24"/>
      <c r="J110" s="24"/>
    </row>
    <row r="111" ht="373.5" customHeight="1">
      <c r="I111" s="24"/>
      <c r="J111" s="24"/>
    </row>
    <row r="112" ht="373.5" customHeight="1">
      <c r="I112" s="24"/>
      <c r="J112" s="24"/>
    </row>
    <row r="113" ht="373.5" customHeight="1">
      <c r="I113" s="24"/>
      <c r="J113" s="24"/>
    </row>
    <row r="114" ht="373.5" customHeight="1">
      <c r="I114" s="24"/>
      <c r="J114" s="24"/>
    </row>
    <row r="115" ht="373.5" customHeight="1">
      <c r="I115" s="24"/>
      <c r="J115" s="24"/>
    </row>
    <row r="116" ht="373.5" customHeight="1">
      <c r="I116" s="24"/>
      <c r="J116" s="24"/>
    </row>
    <row r="117" ht="373.5" customHeight="1">
      <c r="I117" s="24"/>
      <c r="J117" s="24"/>
    </row>
    <row r="118" ht="373.5" customHeight="1">
      <c r="I118" s="24"/>
      <c r="J118" s="24"/>
    </row>
    <row r="119" ht="373.5" customHeight="1">
      <c r="I119" s="24"/>
      <c r="J119" s="24"/>
    </row>
    <row r="120" ht="373.5" customHeight="1">
      <c r="I120" s="24"/>
      <c r="J120" s="24"/>
    </row>
    <row r="121" ht="373.5" customHeight="1">
      <c r="I121" s="24"/>
      <c r="J121" s="24"/>
    </row>
    <row r="122" ht="373.5" customHeight="1">
      <c r="I122" s="24"/>
      <c r="J122" s="24"/>
    </row>
    <row r="123" ht="373.5" customHeight="1">
      <c r="I123" s="24"/>
      <c r="J123" s="24"/>
    </row>
    <row r="124" ht="373.5" customHeight="1">
      <c r="I124" s="24"/>
      <c r="J124" s="24"/>
    </row>
    <row r="125" ht="373.5" customHeight="1">
      <c r="I125" s="24"/>
      <c r="J125" s="24"/>
    </row>
    <row r="126" ht="373.5" customHeight="1">
      <c r="I126" s="24"/>
      <c r="J126" s="24"/>
    </row>
    <row r="127" ht="373.5" customHeight="1">
      <c r="I127" s="24"/>
      <c r="J127" s="24"/>
    </row>
    <row r="128" ht="373.5" customHeight="1">
      <c r="I128" s="24"/>
      <c r="J128" s="24"/>
    </row>
    <row r="129" ht="373.5" customHeight="1">
      <c r="I129" s="24"/>
      <c r="J129" s="24"/>
    </row>
    <row r="130" ht="373.5" customHeight="1">
      <c r="I130" s="24"/>
      <c r="J130" s="24"/>
    </row>
    <row r="131" ht="373.5" customHeight="1">
      <c r="I131" s="24"/>
      <c r="J131" s="24"/>
    </row>
    <row r="132" ht="373.5" customHeight="1">
      <c r="I132" s="24"/>
      <c r="J132" s="24"/>
    </row>
    <row r="133" ht="373.5" customHeight="1">
      <c r="I133" s="24"/>
      <c r="J133" s="24"/>
    </row>
    <row r="134" ht="373.5" customHeight="1">
      <c r="I134" s="24"/>
      <c r="J134" s="24"/>
    </row>
    <row r="135" ht="373.5" customHeight="1">
      <c r="I135" s="24"/>
      <c r="J135" s="24"/>
    </row>
    <row r="136" ht="373.5" customHeight="1">
      <c r="I136" s="24"/>
      <c r="J136" s="24"/>
    </row>
    <row r="137" ht="373.5" customHeight="1">
      <c r="I137" s="24"/>
      <c r="J137" s="24"/>
    </row>
    <row r="138" ht="373.5" customHeight="1">
      <c r="I138" s="24"/>
      <c r="J138" s="24"/>
    </row>
    <row r="139" ht="373.5" customHeight="1">
      <c r="I139" s="24"/>
      <c r="J139" s="24"/>
    </row>
    <row r="140" ht="373.5" customHeight="1">
      <c r="I140" s="24"/>
      <c r="J140" s="24"/>
    </row>
    <row r="141" ht="373.5" customHeight="1">
      <c r="I141" s="24"/>
      <c r="J141" s="24"/>
    </row>
    <row r="142" ht="373.5" customHeight="1">
      <c r="I142" s="24"/>
      <c r="J142" s="24"/>
    </row>
    <row r="143" ht="373.5" customHeight="1">
      <c r="I143" s="24"/>
      <c r="J143" s="24"/>
    </row>
    <row r="144" ht="373.5" customHeight="1">
      <c r="I144" s="24"/>
      <c r="J144" s="24"/>
    </row>
    <row r="145" ht="373.5" customHeight="1">
      <c r="I145" s="24"/>
      <c r="J145" s="24"/>
    </row>
    <row r="146" ht="373.5" customHeight="1">
      <c r="I146" s="24"/>
      <c r="J146" s="24"/>
    </row>
    <row r="147" ht="373.5" customHeight="1">
      <c r="I147" s="24"/>
      <c r="J147" s="24"/>
    </row>
    <row r="148" ht="373.5" customHeight="1">
      <c r="I148" s="24"/>
      <c r="J148" s="24"/>
    </row>
    <row r="149" ht="373.5" customHeight="1">
      <c r="I149" s="24"/>
      <c r="J149" s="24"/>
    </row>
    <row r="150" ht="373.5" customHeight="1">
      <c r="I150" s="24"/>
      <c r="J150" s="24"/>
    </row>
    <row r="151" ht="373.5" customHeight="1">
      <c r="I151" s="24"/>
      <c r="J151" s="24"/>
    </row>
    <row r="152" ht="373.5" customHeight="1">
      <c r="I152" s="24"/>
      <c r="J152" s="24"/>
    </row>
    <row r="153" ht="373.5" customHeight="1">
      <c r="I153" s="24"/>
      <c r="J153" s="24"/>
    </row>
    <row r="154" ht="373.5" customHeight="1">
      <c r="I154" s="24"/>
      <c r="J154" s="24"/>
    </row>
    <row r="155" ht="373.5" customHeight="1">
      <c r="I155" s="24"/>
      <c r="J155" s="24"/>
    </row>
    <row r="156" ht="373.5" customHeight="1">
      <c r="I156" s="24"/>
      <c r="J156" s="24"/>
    </row>
    <row r="157" ht="373.5" customHeight="1">
      <c r="I157" s="24"/>
      <c r="J157" s="24"/>
    </row>
    <row r="158" ht="373.5" customHeight="1">
      <c r="I158" s="24"/>
      <c r="J158" s="24"/>
    </row>
    <row r="159" ht="373.5" customHeight="1">
      <c r="I159" s="24"/>
      <c r="J159" s="24"/>
    </row>
    <row r="160" ht="373.5" customHeight="1">
      <c r="I160" s="24"/>
      <c r="J160" s="24"/>
    </row>
    <row r="161" ht="373.5" customHeight="1">
      <c r="I161" s="24"/>
      <c r="J161" s="24"/>
    </row>
    <row r="162" ht="373.5" customHeight="1">
      <c r="I162" s="24"/>
      <c r="J162" s="24"/>
    </row>
    <row r="163" ht="373.5" customHeight="1">
      <c r="I163" s="24"/>
      <c r="J163" s="24"/>
    </row>
    <row r="164" ht="373.5" customHeight="1">
      <c r="I164" s="24"/>
      <c r="J164" s="24"/>
    </row>
    <row r="165" ht="373.5" customHeight="1">
      <c r="I165" s="24"/>
      <c r="J165" s="24"/>
    </row>
    <row r="166" ht="373.5" customHeight="1">
      <c r="I166" s="24"/>
      <c r="J166" s="24"/>
    </row>
    <row r="167" ht="373.5" customHeight="1">
      <c r="I167" s="24"/>
      <c r="J167" s="24"/>
    </row>
    <row r="168" ht="373.5" customHeight="1">
      <c r="I168" s="24"/>
      <c r="J168" s="24"/>
    </row>
    <row r="169" ht="373.5" customHeight="1">
      <c r="I169" s="24"/>
      <c r="J169" s="24"/>
    </row>
    <row r="170" ht="373.5" customHeight="1">
      <c r="I170" s="24"/>
      <c r="J170" s="24"/>
    </row>
    <row r="171" ht="373.5" customHeight="1">
      <c r="I171" s="24"/>
      <c r="J171" s="24"/>
    </row>
    <row r="172" ht="373.5" customHeight="1">
      <c r="I172" s="24"/>
      <c r="J172" s="24"/>
    </row>
    <row r="173" ht="373.5" customHeight="1">
      <c r="I173" s="24"/>
      <c r="J173" s="24"/>
    </row>
    <row r="174" ht="373.5" customHeight="1">
      <c r="I174" s="24"/>
      <c r="J174" s="24"/>
    </row>
    <row r="175" ht="373.5" customHeight="1">
      <c r="I175" s="24"/>
      <c r="J175" s="24"/>
    </row>
    <row r="176" ht="373.5" customHeight="1">
      <c r="I176" s="24"/>
      <c r="J176" s="24"/>
    </row>
    <row r="177" ht="373.5" customHeight="1">
      <c r="I177" s="24"/>
      <c r="J177" s="24"/>
    </row>
    <row r="178" ht="373.5" customHeight="1">
      <c r="I178" s="24"/>
      <c r="J178" s="24"/>
    </row>
    <row r="179" ht="373.5" customHeight="1">
      <c r="I179" s="24"/>
      <c r="J179" s="24"/>
    </row>
    <row r="180" ht="373.5" customHeight="1">
      <c r="I180" s="24"/>
      <c r="J180" s="24"/>
    </row>
    <row r="181" ht="373.5" customHeight="1">
      <c r="I181" s="24"/>
      <c r="J181" s="24"/>
    </row>
    <row r="182" ht="373.5" customHeight="1">
      <c r="I182" s="24"/>
      <c r="J182" s="24"/>
    </row>
    <row r="183" ht="373.5" customHeight="1">
      <c r="I183" s="24"/>
      <c r="J183" s="24"/>
    </row>
    <row r="184" ht="373.5" customHeight="1">
      <c r="I184" s="24"/>
      <c r="J184" s="24"/>
    </row>
    <row r="185" ht="373.5" customHeight="1">
      <c r="I185" s="24"/>
      <c r="J185" s="24"/>
    </row>
    <row r="186" ht="373.5" customHeight="1">
      <c r="I186" s="24"/>
      <c r="J186" s="24"/>
    </row>
    <row r="187" ht="373.5" customHeight="1">
      <c r="I187" s="24"/>
      <c r="J187" s="24"/>
    </row>
    <row r="188" ht="373.5" customHeight="1">
      <c r="I188" s="24"/>
      <c r="J188" s="24"/>
    </row>
    <row r="189" ht="373.5" customHeight="1">
      <c r="I189" s="24"/>
      <c r="J189" s="24"/>
    </row>
    <row r="190" ht="373.5" customHeight="1">
      <c r="I190" s="24"/>
      <c r="J190" s="24"/>
    </row>
    <row r="191" ht="373.5" customHeight="1">
      <c r="I191" s="24"/>
      <c r="J191" s="24"/>
    </row>
    <row r="192" ht="373.5" customHeight="1">
      <c r="I192" s="24"/>
      <c r="J192" s="24"/>
    </row>
    <row r="193" ht="373.5" customHeight="1">
      <c r="I193" s="24"/>
      <c r="J193" s="24"/>
    </row>
    <row r="194" ht="373.5" customHeight="1">
      <c r="I194" s="24"/>
      <c r="J194" s="24"/>
    </row>
    <row r="195" ht="373.5" customHeight="1">
      <c r="I195" s="24"/>
      <c r="J195" s="24"/>
    </row>
    <row r="196" ht="373.5" customHeight="1">
      <c r="I196" s="24"/>
      <c r="J196" s="24"/>
    </row>
    <row r="197" ht="373.5" customHeight="1">
      <c r="I197" s="24"/>
      <c r="J197" s="24"/>
    </row>
    <row r="198" ht="373.5" customHeight="1">
      <c r="I198" s="24"/>
      <c r="J198" s="24"/>
    </row>
    <row r="199" ht="373.5" customHeight="1">
      <c r="I199" s="24"/>
      <c r="J199" s="24"/>
    </row>
    <row r="200" ht="373.5" customHeight="1">
      <c r="I200" s="24"/>
      <c r="J200" s="24"/>
    </row>
    <row r="201" ht="373.5" customHeight="1">
      <c r="I201" s="24"/>
      <c r="J201" s="24"/>
    </row>
    <row r="202" ht="373.5" customHeight="1">
      <c r="I202" s="24"/>
      <c r="J202" s="24"/>
    </row>
    <row r="203" ht="373.5" customHeight="1">
      <c r="I203" s="24"/>
      <c r="J203" s="24"/>
    </row>
    <row r="204" ht="373.5" customHeight="1">
      <c r="I204" s="24"/>
      <c r="J204" s="24"/>
    </row>
    <row r="205" ht="373.5" customHeight="1">
      <c r="I205" s="24"/>
      <c r="J205" s="24"/>
    </row>
    <row r="206" ht="373.5" customHeight="1">
      <c r="I206" s="24"/>
      <c r="J206" s="24"/>
    </row>
    <row r="207" ht="373.5" customHeight="1">
      <c r="I207" s="24"/>
      <c r="J207" s="24"/>
    </row>
    <row r="208" ht="373.5" customHeight="1">
      <c r="I208" s="24"/>
      <c r="J208" s="24"/>
    </row>
    <row r="209" ht="373.5" customHeight="1">
      <c r="I209" s="24"/>
      <c r="J209" s="24"/>
    </row>
    <row r="210" ht="373.5" customHeight="1">
      <c r="I210" s="24"/>
      <c r="J210" s="24"/>
    </row>
    <row r="211" ht="373.5" customHeight="1">
      <c r="I211" s="24"/>
      <c r="J211" s="24"/>
    </row>
    <row r="212" ht="373.5" customHeight="1">
      <c r="I212" s="24"/>
      <c r="J212" s="24"/>
    </row>
    <row r="213" ht="373.5" customHeight="1">
      <c r="I213" s="24"/>
      <c r="J213" s="24"/>
    </row>
    <row r="214" ht="373.5" customHeight="1">
      <c r="I214" s="24"/>
      <c r="J214" s="24"/>
    </row>
    <row r="215" ht="373.5" customHeight="1">
      <c r="I215" s="24"/>
      <c r="J215" s="24"/>
    </row>
    <row r="216" ht="373.5" customHeight="1">
      <c r="I216" s="24"/>
      <c r="J216" s="24"/>
    </row>
    <row r="217" ht="373.5" customHeight="1">
      <c r="I217" s="24"/>
      <c r="J217" s="24"/>
    </row>
    <row r="218" ht="373.5" customHeight="1">
      <c r="I218" s="24"/>
      <c r="J218" s="24"/>
    </row>
    <row r="219" ht="373.5" customHeight="1">
      <c r="I219" s="24"/>
      <c r="J219" s="24"/>
    </row>
    <row r="220" ht="373.5" customHeight="1">
      <c r="I220" s="24"/>
      <c r="J220" s="24"/>
    </row>
    <row r="221" ht="373.5" customHeight="1">
      <c r="I221" s="24"/>
      <c r="J221" s="24"/>
    </row>
    <row r="222" ht="373.5" customHeight="1">
      <c r="I222" s="24"/>
      <c r="J222" s="24"/>
    </row>
    <row r="223" ht="373.5" customHeight="1">
      <c r="I223" s="24"/>
      <c r="J223" s="24"/>
    </row>
    <row r="224" ht="373.5" customHeight="1">
      <c r="I224" s="24"/>
      <c r="J224" s="24"/>
    </row>
    <row r="225" ht="373.5" customHeight="1">
      <c r="I225" s="24"/>
      <c r="J225" s="24"/>
    </row>
    <row r="226" ht="373.5" customHeight="1">
      <c r="I226" s="24"/>
      <c r="J226" s="24"/>
    </row>
    <row r="227" ht="373.5" customHeight="1">
      <c r="I227" s="24"/>
      <c r="J227" s="24"/>
    </row>
    <row r="228" ht="373.5" customHeight="1">
      <c r="I228" s="24"/>
      <c r="J228" s="24"/>
    </row>
    <row r="229" ht="373.5" customHeight="1">
      <c r="I229" s="24"/>
      <c r="J229" s="24"/>
    </row>
    <row r="230" ht="373.5" customHeight="1">
      <c r="I230" s="24"/>
      <c r="J230" s="24"/>
    </row>
    <row r="231" ht="373.5" customHeight="1">
      <c r="I231" s="24"/>
      <c r="J231" s="24"/>
    </row>
    <row r="232" ht="373.5" customHeight="1">
      <c r="I232" s="24"/>
      <c r="J232" s="24"/>
    </row>
    <row r="233" ht="373.5" customHeight="1">
      <c r="I233" s="24"/>
      <c r="J233" s="24"/>
    </row>
    <row r="234" ht="373.5" customHeight="1">
      <c r="I234" s="24"/>
      <c r="J234" s="24"/>
    </row>
    <row r="235" ht="373.5" customHeight="1">
      <c r="I235" s="24"/>
      <c r="J235" s="24"/>
    </row>
    <row r="236" ht="373.5" customHeight="1">
      <c r="I236" s="24"/>
      <c r="J236" s="24"/>
    </row>
    <row r="237" ht="373.5" customHeight="1">
      <c r="I237" s="24"/>
      <c r="J237" s="24"/>
    </row>
    <row r="238" ht="373.5" customHeight="1">
      <c r="I238" s="24"/>
      <c r="J238" s="24"/>
    </row>
    <row r="239" ht="373.5" customHeight="1">
      <c r="I239" s="24"/>
      <c r="J239" s="24"/>
    </row>
    <row r="240" ht="373.5" customHeight="1">
      <c r="I240" s="24"/>
      <c r="J240" s="24"/>
    </row>
    <row r="241" ht="373.5" customHeight="1">
      <c r="I241" s="24"/>
      <c r="J241" s="24"/>
    </row>
    <row r="242" ht="373.5" customHeight="1">
      <c r="I242" s="24"/>
      <c r="J242" s="24"/>
    </row>
    <row r="243" ht="373.5" customHeight="1">
      <c r="I243" s="24"/>
      <c r="J243" s="24"/>
    </row>
    <row r="244" ht="373.5" customHeight="1">
      <c r="I244" s="24"/>
      <c r="J244" s="24"/>
    </row>
    <row r="245" ht="373.5" customHeight="1">
      <c r="I245" s="24"/>
      <c r="J245" s="24"/>
    </row>
    <row r="246" ht="373.5" customHeight="1">
      <c r="I246" s="24"/>
      <c r="J246" s="24"/>
    </row>
    <row r="247" ht="373.5" customHeight="1">
      <c r="I247" s="24"/>
      <c r="J247" s="24"/>
    </row>
    <row r="248" ht="373.5" customHeight="1">
      <c r="I248" s="24"/>
      <c r="J248" s="24"/>
    </row>
    <row r="249" ht="373.5" customHeight="1">
      <c r="I249" s="24"/>
      <c r="J249" s="24"/>
    </row>
    <row r="250" ht="373.5" customHeight="1">
      <c r="I250" s="24"/>
      <c r="J250" s="24"/>
    </row>
    <row r="251" ht="373.5" customHeight="1">
      <c r="I251" s="24"/>
      <c r="J251" s="24"/>
    </row>
    <row r="252" ht="373.5" customHeight="1">
      <c r="I252" s="24"/>
      <c r="J252" s="24"/>
    </row>
    <row r="253" ht="373.5" customHeight="1">
      <c r="I253" s="24"/>
      <c r="J253" s="24"/>
    </row>
    <row r="254" ht="373.5" customHeight="1">
      <c r="I254" s="24"/>
      <c r="J254" s="24"/>
    </row>
    <row r="255" ht="373.5" customHeight="1">
      <c r="I255" s="24"/>
      <c r="J255" s="24"/>
    </row>
    <row r="256" ht="373.5" customHeight="1">
      <c r="I256" s="24"/>
      <c r="J256" s="24"/>
    </row>
    <row r="257" ht="373.5" customHeight="1">
      <c r="I257" s="24"/>
      <c r="J257" s="24"/>
    </row>
    <row r="258" ht="373.5" customHeight="1">
      <c r="I258" s="24"/>
      <c r="J258" s="24"/>
    </row>
    <row r="259" ht="373.5" customHeight="1">
      <c r="I259" s="24"/>
      <c r="J259" s="24"/>
    </row>
    <row r="260" ht="373.5" customHeight="1">
      <c r="I260" s="24"/>
      <c r="J260" s="24"/>
    </row>
    <row r="261" ht="373.5" customHeight="1">
      <c r="I261" s="24"/>
      <c r="J261" s="24"/>
    </row>
    <row r="262" ht="373.5" customHeight="1">
      <c r="I262" s="24"/>
      <c r="J262" s="24"/>
    </row>
    <row r="263" ht="373.5" customHeight="1">
      <c r="I263" s="24"/>
      <c r="J263" s="24"/>
    </row>
    <row r="264" ht="373.5" customHeight="1">
      <c r="I264" s="24"/>
      <c r="J264" s="24"/>
    </row>
    <row r="265" ht="373.5" customHeight="1">
      <c r="I265" s="24"/>
      <c r="J265" s="24"/>
    </row>
    <row r="266" ht="373.5" customHeight="1">
      <c r="I266" s="24"/>
      <c r="J266" s="24"/>
    </row>
    <row r="267" ht="373.5" customHeight="1">
      <c r="I267" s="24"/>
      <c r="J267" s="24"/>
    </row>
    <row r="268" ht="373.5" customHeight="1">
      <c r="I268" s="24"/>
      <c r="J268" s="24"/>
    </row>
    <row r="269" ht="373.5" customHeight="1">
      <c r="I269" s="24"/>
      <c r="J269" s="24"/>
    </row>
    <row r="270" ht="373.5" customHeight="1">
      <c r="I270" s="24"/>
      <c r="J270" s="24"/>
    </row>
    <row r="271" ht="373.5" customHeight="1">
      <c r="I271" s="24"/>
      <c r="J271" s="24"/>
    </row>
    <row r="272" ht="373.5" customHeight="1">
      <c r="I272" s="24"/>
      <c r="J272" s="24"/>
    </row>
    <row r="273" ht="373.5" customHeight="1">
      <c r="I273" s="24"/>
      <c r="J273" s="24"/>
    </row>
    <row r="274" ht="373.5" customHeight="1">
      <c r="I274" s="24"/>
      <c r="J274" s="24"/>
    </row>
    <row r="275" ht="373.5" customHeight="1">
      <c r="I275" s="24"/>
      <c r="J275" s="24"/>
    </row>
    <row r="276" ht="373.5" customHeight="1">
      <c r="I276" s="24"/>
      <c r="J276" s="24"/>
    </row>
    <row r="277" ht="373.5" customHeight="1">
      <c r="I277" s="24"/>
      <c r="J277" s="24"/>
    </row>
    <row r="278" ht="373.5" customHeight="1">
      <c r="I278" s="24"/>
      <c r="J278" s="24"/>
    </row>
    <row r="279" ht="373.5" customHeight="1">
      <c r="I279" s="24"/>
      <c r="J279" s="24"/>
    </row>
    <row r="280" ht="373.5" customHeight="1">
      <c r="I280" s="24"/>
      <c r="J280" s="24"/>
    </row>
    <row r="281" ht="373.5" customHeight="1">
      <c r="I281" s="24"/>
      <c r="J281" s="24"/>
    </row>
    <row r="282" ht="373.5" customHeight="1">
      <c r="I282" s="24"/>
      <c r="J282" s="24"/>
    </row>
    <row r="283" ht="373.5" customHeight="1">
      <c r="I283" s="24"/>
      <c r="J283" s="24"/>
    </row>
    <row r="284" ht="373.5" customHeight="1">
      <c r="I284" s="24"/>
      <c r="J284" s="24"/>
    </row>
    <row r="285" ht="373.5" customHeight="1">
      <c r="I285" s="24"/>
      <c r="J285" s="24"/>
    </row>
    <row r="286" ht="373.5" customHeight="1">
      <c r="I286" s="24"/>
      <c r="J286" s="24"/>
    </row>
    <row r="287" ht="373.5" customHeight="1">
      <c r="I287" s="24"/>
      <c r="J287" s="24"/>
    </row>
    <row r="288" ht="373.5" customHeight="1">
      <c r="I288" s="24"/>
      <c r="J288" s="24"/>
    </row>
    <row r="289" ht="373.5" customHeight="1">
      <c r="I289" s="24"/>
      <c r="J289" s="24"/>
    </row>
    <row r="290" ht="373.5" customHeight="1">
      <c r="I290" s="24"/>
      <c r="J290" s="24"/>
    </row>
    <row r="291" ht="373.5" customHeight="1">
      <c r="I291" s="24"/>
      <c r="J291" s="24"/>
    </row>
    <row r="292" ht="373.5" customHeight="1">
      <c r="I292" s="24"/>
      <c r="J292" s="24"/>
    </row>
    <row r="293" ht="373.5" customHeight="1">
      <c r="I293" s="24"/>
      <c r="J293" s="24"/>
    </row>
    <row r="294" ht="373.5" customHeight="1">
      <c r="I294" s="24"/>
      <c r="J294" s="24"/>
    </row>
    <row r="295" ht="373.5" customHeight="1">
      <c r="I295" s="24"/>
      <c r="J295" s="24"/>
    </row>
    <row r="296" ht="373.5" customHeight="1">
      <c r="I296" s="24"/>
      <c r="J296" s="24"/>
    </row>
    <row r="297" ht="373.5" customHeight="1">
      <c r="I297" s="24"/>
      <c r="J297" s="24"/>
    </row>
    <row r="298" ht="373.5" customHeight="1">
      <c r="I298" s="24"/>
      <c r="J298" s="24"/>
    </row>
    <row r="299" ht="373.5" customHeight="1">
      <c r="I299" s="24"/>
      <c r="J299" s="24"/>
    </row>
    <row r="300" ht="373.5" customHeight="1">
      <c r="I300" s="24"/>
      <c r="J300" s="24"/>
    </row>
    <row r="301" ht="373.5" customHeight="1">
      <c r="I301" s="24"/>
      <c r="J301" s="24"/>
    </row>
    <row r="302" ht="373.5" customHeight="1">
      <c r="I302" s="24"/>
      <c r="J302" s="24"/>
    </row>
    <row r="303" ht="373.5" customHeight="1">
      <c r="I303" s="24"/>
      <c r="J303" s="24"/>
    </row>
    <row r="304" ht="373.5" customHeight="1">
      <c r="I304" s="24"/>
      <c r="J304" s="24"/>
    </row>
    <row r="305" ht="373.5" customHeight="1">
      <c r="I305" s="24"/>
      <c r="J305" s="24"/>
    </row>
    <row r="306" ht="373.5" customHeight="1">
      <c r="I306" s="24"/>
      <c r="J306" s="24"/>
    </row>
    <row r="307" ht="373.5" customHeight="1">
      <c r="I307" s="24"/>
      <c r="J307" s="24"/>
    </row>
    <row r="308" ht="373.5" customHeight="1">
      <c r="I308" s="24"/>
      <c r="J308" s="24"/>
    </row>
    <row r="309" ht="373.5" customHeight="1">
      <c r="I309" s="24"/>
      <c r="J309" s="24"/>
    </row>
    <row r="310" ht="373.5" customHeight="1">
      <c r="I310" s="24"/>
      <c r="J310" s="24"/>
    </row>
    <row r="311" ht="373.5" customHeight="1">
      <c r="I311" s="24"/>
      <c r="J311" s="24"/>
    </row>
    <row r="312" ht="373.5" customHeight="1">
      <c r="I312" s="24"/>
      <c r="J312" s="24"/>
    </row>
    <row r="313" ht="373.5" customHeight="1">
      <c r="I313" s="24"/>
      <c r="J313" s="24"/>
    </row>
    <row r="314" ht="373.5" customHeight="1">
      <c r="I314" s="24"/>
      <c r="J314" s="24"/>
    </row>
    <row r="315" ht="373.5" customHeight="1">
      <c r="I315" s="24"/>
      <c r="J315" s="24"/>
    </row>
    <row r="316" ht="373.5" customHeight="1">
      <c r="I316" s="24"/>
      <c r="J316" s="24"/>
    </row>
    <row r="317" ht="373.5" customHeight="1">
      <c r="I317" s="24"/>
      <c r="J317" s="24"/>
    </row>
    <row r="318" ht="373.5" customHeight="1">
      <c r="I318" s="24"/>
      <c r="J318" s="24"/>
    </row>
    <row r="319" ht="373.5" customHeight="1">
      <c r="I319" s="24"/>
      <c r="J319" s="24"/>
    </row>
    <row r="320" ht="373.5" customHeight="1">
      <c r="I320" s="24"/>
      <c r="J320" s="24"/>
    </row>
    <row r="321" ht="373.5" customHeight="1">
      <c r="I321" s="24"/>
      <c r="J321" s="24"/>
    </row>
    <row r="322" ht="373.5" customHeight="1">
      <c r="I322" s="24"/>
      <c r="J322" s="24"/>
    </row>
    <row r="323" ht="373.5" customHeight="1">
      <c r="I323" s="24"/>
      <c r="J323" s="24"/>
    </row>
    <row r="324" ht="373.5" customHeight="1">
      <c r="I324" s="24"/>
      <c r="J324" s="24"/>
    </row>
    <row r="325" ht="373.5" customHeight="1">
      <c r="I325" s="24"/>
      <c r="J325" s="24"/>
    </row>
    <row r="326" ht="373.5" customHeight="1">
      <c r="I326" s="24"/>
      <c r="J326" s="24"/>
    </row>
    <row r="327" ht="373.5" customHeight="1">
      <c r="I327" s="24"/>
      <c r="J327" s="24"/>
    </row>
    <row r="328" ht="373.5" customHeight="1">
      <c r="I328" s="24"/>
      <c r="J328" s="24"/>
    </row>
    <row r="329" ht="373.5" customHeight="1">
      <c r="I329" s="24"/>
      <c r="J329" s="24"/>
    </row>
    <row r="330" ht="373.5" customHeight="1">
      <c r="I330" s="24"/>
      <c r="J330" s="24"/>
    </row>
    <row r="331" ht="373.5" customHeight="1">
      <c r="I331" s="24"/>
      <c r="J331" s="24"/>
    </row>
    <row r="332" ht="373.5" customHeight="1">
      <c r="I332" s="24"/>
      <c r="J332" s="24"/>
    </row>
    <row r="333" ht="373.5" customHeight="1">
      <c r="I333" s="24"/>
      <c r="J333" s="24"/>
    </row>
    <row r="334" ht="373.5" customHeight="1">
      <c r="I334" s="24"/>
      <c r="J334" s="24"/>
    </row>
    <row r="335" ht="373.5" customHeight="1">
      <c r="I335" s="24"/>
      <c r="J335" s="24"/>
    </row>
    <row r="336" ht="373.5" customHeight="1">
      <c r="I336" s="24"/>
      <c r="J336" s="24"/>
    </row>
    <row r="337" ht="373.5" customHeight="1">
      <c r="I337" s="24"/>
      <c r="J337" s="24"/>
    </row>
    <row r="338" ht="373.5" customHeight="1">
      <c r="I338" s="24"/>
      <c r="J338" s="24"/>
    </row>
    <row r="339" ht="373.5" customHeight="1">
      <c r="I339" s="24"/>
      <c r="J339" s="24"/>
    </row>
    <row r="340" ht="373.5" customHeight="1">
      <c r="I340" s="24"/>
      <c r="J340" s="24"/>
    </row>
    <row r="341" ht="373.5" customHeight="1">
      <c r="I341" s="24"/>
      <c r="J341" s="24"/>
    </row>
    <row r="342" ht="373.5" customHeight="1">
      <c r="I342" s="24"/>
      <c r="J342" s="24"/>
    </row>
    <row r="343" ht="373.5" customHeight="1">
      <c r="I343" s="24"/>
      <c r="J343" s="24"/>
    </row>
    <row r="344" ht="373.5" customHeight="1">
      <c r="I344" s="24"/>
      <c r="J344" s="24"/>
    </row>
    <row r="345" ht="373.5" customHeight="1">
      <c r="I345" s="24"/>
      <c r="J345" s="24"/>
    </row>
    <row r="346" ht="373.5" customHeight="1">
      <c r="I346" s="24"/>
      <c r="J346" s="24"/>
    </row>
    <row r="347" ht="373.5" customHeight="1">
      <c r="I347" s="24"/>
      <c r="J347" s="24"/>
    </row>
    <row r="348" ht="373.5" customHeight="1">
      <c r="I348" s="24"/>
      <c r="J348" s="24"/>
    </row>
    <row r="349" ht="373.5" customHeight="1">
      <c r="I349" s="24"/>
      <c r="J349" s="24"/>
    </row>
    <row r="350" ht="373.5" customHeight="1">
      <c r="I350" s="24"/>
      <c r="J350" s="24"/>
    </row>
    <row r="351" ht="373.5" customHeight="1">
      <c r="I351" s="24"/>
      <c r="J351" s="24"/>
    </row>
    <row r="352" ht="373.5" customHeight="1">
      <c r="I352" s="24"/>
      <c r="J352" s="24"/>
    </row>
    <row r="353" ht="373.5" customHeight="1">
      <c r="I353" s="24"/>
      <c r="J353" s="24"/>
    </row>
    <row r="354" ht="373.5" customHeight="1">
      <c r="I354" s="24"/>
      <c r="J354" s="24"/>
    </row>
    <row r="355" ht="373.5" customHeight="1">
      <c r="I355" s="24"/>
      <c r="J355" s="24"/>
    </row>
    <row r="356" ht="373.5" customHeight="1">
      <c r="I356" s="24"/>
      <c r="J356" s="24"/>
    </row>
    <row r="357" ht="373.5" customHeight="1">
      <c r="I357" s="24"/>
      <c r="J357" s="24"/>
    </row>
    <row r="358" ht="373.5" customHeight="1">
      <c r="I358" s="24"/>
      <c r="J358" s="24"/>
    </row>
    <row r="359" ht="373.5" customHeight="1">
      <c r="I359" s="24"/>
      <c r="J359" s="24"/>
    </row>
    <row r="360" ht="373.5" customHeight="1">
      <c r="I360" s="24"/>
      <c r="J360" s="24"/>
    </row>
    <row r="361" ht="373.5" customHeight="1">
      <c r="I361" s="24"/>
      <c r="J361" s="24"/>
    </row>
    <row r="362" ht="373.5" customHeight="1">
      <c r="I362" s="24"/>
      <c r="J362" s="24"/>
    </row>
    <row r="363" ht="373.5" customHeight="1">
      <c r="I363" s="24"/>
      <c r="J363" s="24"/>
    </row>
    <row r="364" ht="373.5" customHeight="1">
      <c r="I364" s="24"/>
      <c r="J364" s="24"/>
    </row>
    <row r="365" ht="373.5" customHeight="1">
      <c r="I365" s="24"/>
      <c r="J365" s="24"/>
    </row>
    <row r="366" ht="373.5" customHeight="1">
      <c r="I366" s="24"/>
      <c r="J366" s="24"/>
    </row>
    <row r="367" ht="373.5" customHeight="1">
      <c r="I367" s="24"/>
      <c r="J367" s="24"/>
    </row>
    <row r="368" ht="373.5" customHeight="1">
      <c r="I368" s="24"/>
      <c r="J368" s="24"/>
    </row>
    <row r="369" ht="373.5" customHeight="1">
      <c r="I369" s="24"/>
      <c r="J369" s="24"/>
    </row>
    <row r="370" ht="373.5" customHeight="1">
      <c r="I370" s="24"/>
      <c r="J370" s="24"/>
    </row>
    <row r="371" ht="373.5" customHeight="1">
      <c r="I371" s="24"/>
      <c r="J371" s="24"/>
    </row>
    <row r="372" ht="373.5" customHeight="1">
      <c r="I372" s="24"/>
      <c r="J372" s="24"/>
    </row>
    <row r="373" ht="373.5" customHeight="1">
      <c r="I373" s="24"/>
      <c r="J373" s="24"/>
    </row>
    <row r="374" ht="373.5" customHeight="1">
      <c r="I374" s="24"/>
      <c r="J374" s="24"/>
    </row>
    <row r="375" ht="373.5" customHeight="1">
      <c r="I375" s="24"/>
      <c r="J375" s="24"/>
    </row>
    <row r="376" ht="373.5" customHeight="1">
      <c r="I376" s="24"/>
      <c r="J376" s="24"/>
    </row>
    <row r="377" ht="373.5" customHeight="1">
      <c r="I377" s="24"/>
      <c r="J377" s="24"/>
    </row>
    <row r="378" ht="373.5" customHeight="1">
      <c r="I378" s="24"/>
      <c r="J378" s="24"/>
    </row>
    <row r="379" ht="373.5" customHeight="1">
      <c r="I379" s="24"/>
      <c r="J379" s="24"/>
    </row>
    <row r="380" ht="373.5" customHeight="1">
      <c r="I380" s="24"/>
      <c r="J380" s="24"/>
    </row>
    <row r="381" ht="373.5" customHeight="1">
      <c r="I381" s="24"/>
      <c r="J381" s="24"/>
    </row>
    <row r="382" ht="373.5" customHeight="1">
      <c r="I382" s="24"/>
      <c r="J382" s="24"/>
    </row>
    <row r="383" ht="373.5" customHeight="1">
      <c r="I383" s="24"/>
      <c r="J383" s="24"/>
    </row>
    <row r="384" ht="373.5" customHeight="1">
      <c r="I384" s="24"/>
      <c r="J384" s="24"/>
    </row>
    <row r="385" ht="373.5" customHeight="1">
      <c r="I385" s="24"/>
      <c r="J385" s="24"/>
    </row>
    <row r="386" ht="373.5" customHeight="1">
      <c r="I386" s="24"/>
      <c r="J386" s="24"/>
    </row>
    <row r="387" ht="373.5" customHeight="1">
      <c r="I387" s="24"/>
      <c r="J387" s="24"/>
    </row>
    <row r="388" ht="373.5" customHeight="1">
      <c r="I388" s="24"/>
      <c r="J388" s="24"/>
    </row>
    <row r="389" ht="373.5" customHeight="1">
      <c r="I389" s="24"/>
      <c r="J389" s="24"/>
    </row>
    <row r="390" ht="373.5" customHeight="1">
      <c r="I390" s="24"/>
      <c r="J390" s="24"/>
    </row>
    <row r="391" ht="373.5" customHeight="1">
      <c r="I391" s="24"/>
      <c r="J391" s="24"/>
    </row>
    <row r="392" ht="373.5" customHeight="1">
      <c r="I392" s="24"/>
      <c r="J392" s="24"/>
    </row>
    <row r="393" ht="373.5" customHeight="1">
      <c r="I393" s="24"/>
      <c r="J393" s="24"/>
    </row>
    <row r="394" ht="373.5" customHeight="1">
      <c r="I394" s="24"/>
      <c r="J394" s="24"/>
    </row>
    <row r="395" ht="373.5" customHeight="1">
      <c r="I395" s="24"/>
      <c r="J395" s="24"/>
    </row>
    <row r="396" ht="373.5" customHeight="1">
      <c r="I396" s="24"/>
      <c r="J396" s="24"/>
    </row>
    <row r="397" ht="373.5" customHeight="1">
      <c r="I397" s="24"/>
      <c r="J397" s="24"/>
    </row>
    <row r="398" ht="373.5" customHeight="1">
      <c r="I398" s="24"/>
      <c r="J398" s="24"/>
    </row>
    <row r="399" ht="373.5" customHeight="1">
      <c r="I399" s="24"/>
      <c r="J399" s="24"/>
    </row>
    <row r="400" ht="373.5" customHeight="1">
      <c r="I400" s="24"/>
      <c r="J400" s="24"/>
    </row>
    <row r="401" ht="373.5" customHeight="1">
      <c r="I401" s="24"/>
      <c r="J401" s="24"/>
    </row>
    <row r="402" ht="373.5" customHeight="1">
      <c r="I402" s="24"/>
      <c r="J402" s="24"/>
    </row>
    <row r="403" ht="373.5" customHeight="1">
      <c r="I403" s="24"/>
      <c r="J403" s="24"/>
    </row>
    <row r="404" ht="373.5" customHeight="1">
      <c r="I404" s="24"/>
      <c r="J404" s="24"/>
    </row>
    <row r="405" ht="373.5" customHeight="1">
      <c r="I405" s="24"/>
      <c r="J405" s="24"/>
    </row>
    <row r="406" ht="373.5" customHeight="1">
      <c r="I406" s="24"/>
      <c r="J406" s="24"/>
    </row>
    <row r="407" ht="373.5" customHeight="1">
      <c r="I407" s="24"/>
      <c r="J407" s="24"/>
    </row>
    <row r="408" ht="373.5" customHeight="1">
      <c r="I408" s="24"/>
      <c r="J408" s="24"/>
    </row>
    <row r="409" ht="373.5" customHeight="1">
      <c r="I409" s="24"/>
      <c r="J409" s="24"/>
    </row>
    <row r="410" ht="373.5" customHeight="1">
      <c r="I410" s="24"/>
      <c r="J410" s="24"/>
    </row>
    <row r="411" ht="373.5" customHeight="1">
      <c r="I411" s="24"/>
      <c r="J411" s="24"/>
    </row>
    <row r="412" ht="373.5" customHeight="1">
      <c r="I412" s="24"/>
      <c r="J412" s="24"/>
    </row>
    <row r="413" ht="373.5" customHeight="1">
      <c r="I413" s="24"/>
      <c r="J413" s="24"/>
    </row>
    <row r="414" ht="373.5" customHeight="1">
      <c r="I414" s="24"/>
      <c r="J414" s="24"/>
    </row>
    <row r="415" ht="373.5" customHeight="1">
      <c r="I415" s="24"/>
      <c r="J415" s="24"/>
    </row>
    <row r="416" ht="373.5" customHeight="1">
      <c r="I416" s="24"/>
      <c r="J416" s="24"/>
    </row>
    <row r="417" ht="373.5" customHeight="1">
      <c r="I417" s="24"/>
      <c r="J417" s="24"/>
    </row>
    <row r="418" ht="373.5" customHeight="1">
      <c r="I418" s="24"/>
      <c r="J418" s="24"/>
    </row>
    <row r="419" ht="373.5" customHeight="1">
      <c r="I419" s="24"/>
      <c r="J419" s="24"/>
    </row>
    <row r="420" ht="373.5" customHeight="1">
      <c r="I420" s="24"/>
      <c r="J420" s="24"/>
    </row>
    <row r="421" ht="373.5" customHeight="1">
      <c r="I421" s="24"/>
      <c r="J421" s="24"/>
    </row>
    <row r="422" ht="373.5" customHeight="1">
      <c r="I422" s="24"/>
      <c r="J422" s="24"/>
    </row>
    <row r="423" ht="373.5" customHeight="1">
      <c r="I423" s="24"/>
      <c r="J423" s="24"/>
    </row>
    <row r="424" ht="373.5" customHeight="1">
      <c r="I424" s="24"/>
      <c r="J424" s="24"/>
    </row>
    <row r="425" ht="373.5" customHeight="1">
      <c r="I425" s="24"/>
      <c r="J425" s="24"/>
    </row>
    <row r="426" ht="373.5" customHeight="1">
      <c r="I426" s="24"/>
      <c r="J426" s="24"/>
    </row>
    <row r="427" ht="373.5" customHeight="1">
      <c r="I427" s="24"/>
      <c r="J427" s="24"/>
    </row>
    <row r="428" ht="373.5" customHeight="1">
      <c r="I428" s="24"/>
      <c r="J428" s="24"/>
    </row>
    <row r="429" ht="373.5" customHeight="1">
      <c r="I429" s="24"/>
      <c r="J429" s="24"/>
    </row>
    <row r="430" ht="373.5" customHeight="1">
      <c r="I430" s="24"/>
      <c r="J430" s="24"/>
    </row>
    <row r="431" ht="373.5" customHeight="1">
      <c r="I431" s="24"/>
      <c r="J431" s="24"/>
    </row>
    <row r="432" ht="373.5" customHeight="1">
      <c r="I432" s="24"/>
      <c r="J432" s="24"/>
    </row>
    <row r="433" ht="373.5" customHeight="1">
      <c r="I433" s="24"/>
      <c r="J433" s="24"/>
    </row>
    <row r="434" ht="373.5" customHeight="1">
      <c r="I434" s="24"/>
      <c r="J434" s="24"/>
    </row>
    <row r="435" ht="373.5" customHeight="1">
      <c r="I435" s="24"/>
      <c r="J435" s="24"/>
    </row>
    <row r="436" ht="373.5" customHeight="1">
      <c r="I436" s="24"/>
      <c r="J436" s="24"/>
    </row>
    <row r="437" ht="373.5" customHeight="1">
      <c r="I437" s="24"/>
      <c r="J437" s="24"/>
    </row>
    <row r="438" ht="373.5" customHeight="1">
      <c r="I438" s="24"/>
      <c r="J438" s="24"/>
    </row>
    <row r="439" ht="373.5" customHeight="1">
      <c r="I439" s="24"/>
      <c r="J439" s="24"/>
    </row>
    <row r="440" ht="373.5" customHeight="1">
      <c r="I440" s="24"/>
      <c r="J440" s="24"/>
    </row>
    <row r="441" ht="373.5" customHeight="1">
      <c r="I441" s="24"/>
      <c r="J441" s="24"/>
    </row>
    <row r="442" ht="373.5" customHeight="1">
      <c r="I442" s="24"/>
      <c r="J442" s="24"/>
    </row>
    <row r="443" ht="373.5" customHeight="1">
      <c r="I443" s="24"/>
      <c r="J443" s="24"/>
    </row>
    <row r="444" ht="373.5" customHeight="1">
      <c r="I444" s="24"/>
      <c r="J444" s="24"/>
    </row>
    <row r="445" ht="373.5" customHeight="1">
      <c r="I445" s="24"/>
      <c r="J445" s="24"/>
    </row>
    <row r="446" ht="373.5" customHeight="1">
      <c r="I446" s="24"/>
      <c r="J446" s="24"/>
    </row>
    <row r="447" ht="373.5" customHeight="1">
      <c r="I447" s="24"/>
      <c r="J447" s="24"/>
    </row>
    <row r="448" ht="373.5" customHeight="1">
      <c r="I448" s="24"/>
      <c r="J448" s="24"/>
    </row>
    <row r="449" ht="373.5" customHeight="1">
      <c r="I449" s="24"/>
      <c r="J449" s="24"/>
    </row>
    <row r="450" ht="373.5" customHeight="1">
      <c r="I450" s="24"/>
      <c r="J450" s="24"/>
    </row>
    <row r="451" ht="373.5" customHeight="1">
      <c r="I451" s="24"/>
      <c r="J451" s="24"/>
    </row>
    <row r="452" ht="373.5" customHeight="1">
      <c r="I452" s="24"/>
      <c r="J452" s="24"/>
    </row>
    <row r="453" ht="373.5" customHeight="1">
      <c r="I453" s="24"/>
      <c r="J453" s="24"/>
    </row>
    <row r="454" ht="373.5" customHeight="1">
      <c r="I454" s="24"/>
      <c r="J454" s="24"/>
    </row>
    <row r="455" ht="373.5" customHeight="1">
      <c r="I455" s="24"/>
      <c r="J455" s="24"/>
    </row>
    <row r="456" ht="373.5" customHeight="1">
      <c r="I456" s="24"/>
      <c r="J456" s="24"/>
    </row>
    <row r="457" ht="373.5" customHeight="1">
      <c r="I457" s="24"/>
      <c r="J457" s="24"/>
    </row>
    <row r="458" ht="373.5" customHeight="1">
      <c r="I458" s="24"/>
      <c r="J458" s="24"/>
    </row>
    <row r="459" ht="373.5" customHeight="1">
      <c r="I459" s="24"/>
      <c r="J459" s="24"/>
    </row>
    <row r="460" ht="373.5" customHeight="1">
      <c r="I460" s="24"/>
      <c r="J460" s="24"/>
    </row>
    <row r="461" ht="373.5" customHeight="1">
      <c r="I461" s="24"/>
      <c r="J461" s="24"/>
    </row>
    <row r="462" ht="373.5" customHeight="1">
      <c r="I462" s="24"/>
      <c r="J462" s="24"/>
    </row>
    <row r="463" ht="373.5" customHeight="1">
      <c r="I463" s="24"/>
      <c r="J463" s="24"/>
    </row>
    <row r="464" ht="373.5" customHeight="1">
      <c r="I464" s="24"/>
      <c r="J464" s="24"/>
    </row>
    <row r="465" ht="373.5" customHeight="1">
      <c r="I465" s="24"/>
      <c r="J465" s="24"/>
    </row>
    <row r="466" ht="373.5" customHeight="1">
      <c r="I466" s="24"/>
      <c r="J466" s="24"/>
    </row>
    <row r="467" ht="373.5" customHeight="1">
      <c r="I467" s="24"/>
      <c r="J467" s="24"/>
    </row>
    <row r="468" ht="373.5" customHeight="1">
      <c r="I468" s="24"/>
      <c r="J468" s="24"/>
    </row>
    <row r="469" ht="373.5" customHeight="1">
      <c r="I469" s="24"/>
      <c r="J469" s="24"/>
    </row>
    <row r="470" ht="373.5" customHeight="1">
      <c r="I470" s="24"/>
      <c r="J470" s="24"/>
    </row>
    <row r="471" ht="373.5" customHeight="1">
      <c r="I471" s="24"/>
      <c r="J471" s="24"/>
    </row>
    <row r="472" ht="373.5" customHeight="1">
      <c r="I472" s="24"/>
      <c r="J472" s="24"/>
    </row>
    <row r="473" ht="373.5" customHeight="1">
      <c r="I473" s="24"/>
      <c r="J473" s="24"/>
    </row>
    <row r="474" ht="373.5" customHeight="1">
      <c r="I474" s="24"/>
      <c r="J474" s="24"/>
    </row>
    <row r="475" ht="373.5" customHeight="1">
      <c r="I475" s="24"/>
      <c r="J475" s="24"/>
    </row>
    <row r="476" ht="373.5" customHeight="1">
      <c r="I476" s="24"/>
      <c r="J476" s="24"/>
    </row>
    <row r="477" ht="373.5" customHeight="1">
      <c r="I477" s="24"/>
      <c r="J477" s="24"/>
    </row>
    <row r="478" ht="373.5" customHeight="1">
      <c r="I478" s="24"/>
      <c r="J478" s="24"/>
    </row>
    <row r="479" ht="373.5" customHeight="1">
      <c r="I479" s="24"/>
      <c r="J479" s="24"/>
    </row>
    <row r="480" ht="373.5" customHeight="1">
      <c r="I480" s="24"/>
      <c r="J480" s="24"/>
    </row>
    <row r="481" ht="373.5" customHeight="1">
      <c r="I481" s="24"/>
      <c r="J481" s="24"/>
    </row>
    <row r="482" ht="373.5" customHeight="1">
      <c r="I482" s="24"/>
      <c r="J482" s="24"/>
    </row>
    <row r="483" ht="373.5" customHeight="1">
      <c r="I483" s="24"/>
      <c r="J483" s="24"/>
    </row>
    <row r="484" ht="373.5" customHeight="1">
      <c r="I484" s="24"/>
      <c r="J484" s="24"/>
    </row>
    <row r="485" ht="373.5" customHeight="1">
      <c r="I485" s="24"/>
      <c r="J485" s="24"/>
    </row>
    <row r="486" ht="373.5" customHeight="1">
      <c r="I486" s="24"/>
      <c r="J486" s="24"/>
    </row>
    <row r="487" ht="373.5" customHeight="1">
      <c r="I487" s="24"/>
      <c r="J487" s="24"/>
    </row>
    <row r="488" ht="373.5" customHeight="1">
      <c r="I488" s="24"/>
      <c r="J488" s="24"/>
    </row>
    <row r="489" ht="373.5" customHeight="1">
      <c r="I489" s="24"/>
      <c r="J489" s="24"/>
    </row>
    <row r="490" ht="373.5" customHeight="1">
      <c r="I490" s="24"/>
      <c r="J490" s="24"/>
    </row>
    <row r="491" ht="373.5" customHeight="1">
      <c r="I491" s="24"/>
      <c r="J491" s="24"/>
    </row>
    <row r="492" ht="373.5" customHeight="1">
      <c r="I492" s="24"/>
      <c r="J492" s="24"/>
    </row>
    <row r="493" ht="373.5" customHeight="1">
      <c r="I493" s="24"/>
      <c r="J493" s="24"/>
    </row>
    <row r="494" ht="373.5" customHeight="1">
      <c r="I494" s="24"/>
      <c r="J494" s="24"/>
    </row>
    <row r="495" ht="373.5" customHeight="1">
      <c r="I495" s="24"/>
      <c r="J495" s="24"/>
    </row>
    <row r="496" ht="373.5" customHeight="1">
      <c r="I496" s="24"/>
      <c r="J496" s="24"/>
    </row>
    <row r="497" ht="373.5" customHeight="1">
      <c r="I497" s="24"/>
      <c r="J497" s="24"/>
    </row>
    <row r="498" ht="373.5" customHeight="1">
      <c r="I498" s="24"/>
      <c r="J498" s="24"/>
    </row>
    <row r="499" ht="373.5" customHeight="1">
      <c r="I499" s="24"/>
      <c r="J499" s="24"/>
    </row>
    <row r="500" ht="373.5" customHeight="1">
      <c r="I500" s="24"/>
      <c r="J500" s="24"/>
    </row>
    <row r="501" ht="373.5" customHeight="1">
      <c r="I501" s="24"/>
      <c r="J501" s="24"/>
    </row>
    <row r="502" ht="373.5" customHeight="1">
      <c r="I502" s="24"/>
      <c r="J502" s="24"/>
    </row>
    <row r="503" ht="373.5" customHeight="1">
      <c r="I503" s="24"/>
      <c r="J503" s="24"/>
    </row>
    <row r="504" ht="373.5" customHeight="1">
      <c r="I504" s="24"/>
      <c r="J504" s="24"/>
    </row>
    <row r="505" ht="373.5" customHeight="1">
      <c r="I505" s="24"/>
      <c r="J505" s="24"/>
    </row>
    <row r="506" ht="373.5" customHeight="1">
      <c r="I506" s="24"/>
      <c r="J506" s="24"/>
    </row>
    <row r="507" ht="373.5" customHeight="1">
      <c r="I507" s="24"/>
      <c r="J507" s="24"/>
    </row>
    <row r="508" ht="373.5" customHeight="1">
      <c r="I508" s="24"/>
      <c r="J508" s="24"/>
    </row>
    <row r="509" ht="373.5" customHeight="1">
      <c r="I509" s="24"/>
      <c r="J509" s="24"/>
    </row>
    <row r="510" ht="373.5" customHeight="1">
      <c r="I510" s="24"/>
      <c r="J510" s="24"/>
    </row>
    <row r="511" ht="373.5" customHeight="1">
      <c r="I511" s="24"/>
      <c r="J511" s="24"/>
    </row>
    <row r="512" ht="373.5" customHeight="1">
      <c r="I512" s="24"/>
      <c r="J512" s="24"/>
    </row>
    <row r="513" ht="373.5" customHeight="1">
      <c r="I513" s="24"/>
      <c r="J513" s="24"/>
    </row>
    <row r="514" ht="373.5" customHeight="1">
      <c r="I514" s="24"/>
      <c r="J514" s="24"/>
    </row>
    <row r="515" ht="373.5" customHeight="1">
      <c r="I515" s="24"/>
      <c r="J515" s="24"/>
    </row>
    <row r="516" ht="373.5" customHeight="1">
      <c r="I516" s="24"/>
      <c r="J516" s="24"/>
    </row>
    <row r="517" ht="373.5" customHeight="1">
      <c r="I517" s="24"/>
      <c r="J517" s="24"/>
    </row>
    <row r="518" ht="373.5" customHeight="1">
      <c r="I518" s="24"/>
      <c r="J518" s="24"/>
    </row>
    <row r="519" ht="373.5" customHeight="1">
      <c r="I519" s="24"/>
      <c r="J519" s="24"/>
    </row>
    <row r="520" ht="373.5" customHeight="1">
      <c r="I520" s="24"/>
      <c r="J520" s="24"/>
    </row>
    <row r="521" ht="373.5" customHeight="1">
      <c r="I521" s="24"/>
      <c r="J521" s="24"/>
    </row>
    <row r="522" ht="373.5" customHeight="1">
      <c r="I522" s="24"/>
      <c r="J522" s="24"/>
    </row>
    <row r="523" ht="373.5" customHeight="1">
      <c r="I523" s="24"/>
      <c r="J523" s="24"/>
    </row>
    <row r="524" ht="373.5" customHeight="1">
      <c r="I524" s="24"/>
      <c r="J524" s="24"/>
    </row>
    <row r="525" ht="373.5" customHeight="1">
      <c r="I525" s="24"/>
      <c r="J525" s="24"/>
    </row>
    <row r="526" ht="373.5" customHeight="1">
      <c r="I526" s="24"/>
      <c r="J526" s="24"/>
    </row>
    <row r="527" ht="373.5" customHeight="1">
      <c r="I527" s="24"/>
      <c r="J527" s="24"/>
    </row>
    <row r="528" ht="373.5" customHeight="1">
      <c r="I528" s="24"/>
      <c r="J528" s="24"/>
    </row>
    <row r="529" ht="373.5" customHeight="1">
      <c r="I529" s="24"/>
      <c r="J529" s="24"/>
    </row>
    <row r="530" ht="373.5" customHeight="1">
      <c r="I530" s="24"/>
      <c r="J530" s="24"/>
    </row>
    <row r="531" ht="373.5" customHeight="1">
      <c r="I531" s="24"/>
      <c r="J531" s="24"/>
    </row>
    <row r="532" ht="373.5" customHeight="1">
      <c r="I532" s="24"/>
      <c r="J532" s="24"/>
    </row>
    <row r="533" ht="373.5" customHeight="1">
      <c r="I533" s="24"/>
      <c r="J533" s="24"/>
    </row>
    <row r="534" ht="373.5" customHeight="1">
      <c r="I534" s="24"/>
      <c r="J534" s="24"/>
    </row>
    <row r="535" ht="373.5" customHeight="1">
      <c r="I535" s="24"/>
      <c r="J535" s="24"/>
    </row>
    <row r="536" ht="373.5" customHeight="1">
      <c r="I536" s="24"/>
      <c r="J536" s="24"/>
    </row>
    <row r="537" ht="373.5" customHeight="1">
      <c r="I537" s="24"/>
      <c r="J537" s="24"/>
    </row>
    <row r="538" ht="373.5" customHeight="1">
      <c r="I538" s="24"/>
      <c r="J538" s="24"/>
    </row>
    <row r="539" ht="373.5" customHeight="1">
      <c r="I539" s="24"/>
      <c r="J539" s="24"/>
    </row>
    <row r="540" ht="373.5" customHeight="1">
      <c r="I540" s="24"/>
      <c r="J540" s="24"/>
    </row>
    <row r="541" ht="373.5" customHeight="1">
      <c r="I541" s="24"/>
      <c r="J541" s="24"/>
    </row>
    <row r="542" ht="373.5" customHeight="1">
      <c r="I542" s="24"/>
      <c r="J542" s="24"/>
    </row>
    <row r="543" ht="373.5" customHeight="1">
      <c r="I543" s="24"/>
      <c r="J543" s="24"/>
    </row>
    <row r="544" ht="373.5" customHeight="1">
      <c r="I544" s="24"/>
      <c r="J544" s="24"/>
    </row>
    <row r="545" ht="373.5" customHeight="1">
      <c r="I545" s="24"/>
      <c r="J545" s="24"/>
    </row>
    <row r="546" ht="373.5" customHeight="1">
      <c r="I546" s="24"/>
      <c r="J546" s="24"/>
    </row>
    <row r="547" ht="373.5" customHeight="1">
      <c r="I547" s="24"/>
      <c r="J547" s="24"/>
    </row>
    <row r="548" ht="373.5" customHeight="1">
      <c r="I548" s="24"/>
      <c r="J548" s="24"/>
    </row>
    <row r="549" ht="373.5" customHeight="1">
      <c r="I549" s="24"/>
      <c r="J549" s="24"/>
    </row>
    <row r="550" ht="373.5" customHeight="1">
      <c r="I550" s="24"/>
      <c r="J550" s="24"/>
    </row>
    <row r="551" ht="373.5" customHeight="1">
      <c r="I551" s="24"/>
      <c r="J551" s="24"/>
    </row>
    <row r="552" ht="373.5" customHeight="1">
      <c r="I552" s="24"/>
      <c r="J552" s="24"/>
    </row>
    <row r="553" ht="373.5" customHeight="1">
      <c r="I553" s="24"/>
      <c r="J553" s="24"/>
    </row>
    <row r="554" ht="373.5" customHeight="1">
      <c r="I554" s="24"/>
      <c r="J554" s="24"/>
    </row>
    <row r="555" ht="373.5" customHeight="1">
      <c r="I555" s="24"/>
      <c r="J555" s="24"/>
    </row>
    <row r="556" ht="373.5" customHeight="1">
      <c r="I556" s="24"/>
      <c r="J556" s="24"/>
    </row>
    <row r="557" ht="373.5" customHeight="1">
      <c r="I557" s="24"/>
      <c r="J557" s="24"/>
    </row>
    <row r="558" ht="373.5" customHeight="1">
      <c r="I558" s="24"/>
      <c r="J558" s="24"/>
    </row>
    <row r="559" ht="373.5" customHeight="1">
      <c r="I559" s="24"/>
      <c r="J559" s="24"/>
    </row>
    <row r="560" ht="373.5" customHeight="1">
      <c r="I560" s="24"/>
      <c r="J560" s="24"/>
    </row>
    <row r="561" ht="373.5" customHeight="1">
      <c r="I561" s="24"/>
      <c r="J561" s="24"/>
    </row>
    <row r="562" ht="373.5" customHeight="1">
      <c r="I562" s="24"/>
      <c r="J562" s="24"/>
    </row>
    <row r="563" ht="373.5" customHeight="1">
      <c r="I563" s="24"/>
      <c r="J563" s="24"/>
    </row>
    <row r="564" ht="373.5" customHeight="1">
      <c r="I564" s="24"/>
      <c r="J564" s="24"/>
    </row>
    <row r="565" ht="373.5" customHeight="1">
      <c r="I565" s="24"/>
      <c r="J565" s="24"/>
    </row>
    <row r="566" ht="373.5" customHeight="1">
      <c r="I566" s="24"/>
      <c r="J566" s="24"/>
    </row>
    <row r="567" ht="373.5" customHeight="1">
      <c r="I567" s="24"/>
      <c r="J567" s="24"/>
    </row>
    <row r="568" ht="373.5" customHeight="1">
      <c r="I568" s="24"/>
      <c r="J568" s="24"/>
    </row>
    <row r="569" ht="373.5" customHeight="1">
      <c r="I569" s="24"/>
      <c r="J569" s="24"/>
    </row>
    <row r="570" ht="373.5" customHeight="1">
      <c r="I570" s="24"/>
      <c r="J570" s="24"/>
    </row>
    <row r="571" ht="373.5" customHeight="1">
      <c r="I571" s="24"/>
      <c r="J571" s="24"/>
    </row>
    <row r="572" ht="373.5" customHeight="1">
      <c r="I572" s="24"/>
      <c r="J572" s="24"/>
    </row>
    <row r="573" ht="373.5" customHeight="1">
      <c r="I573" s="24"/>
      <c r="J573" s="24"/>
    </row>
    <row r="574" ht="373.5" customHeight="1">
      <c r="I574" s="24"/>
      <c r="J574" s="24"/>
    </row>
    <row r="575" ht="373.5" customHeight="1">
      <c r="I575" s="24"/>
      <c r="J575" s="24"/>
    </row>
    <row r="576" ht="373.5" customHeight="1">
      <c r="I576" s="24"/>
      <c r="J576" s="24"/>
    </row>
    <row r="577" ht="373.5" customHeight="1">
      <c r="I577" s="24"/>
      <c r="J577" s="24"/>
    </row>
    <row r="578" ht="373.5" customHeight="1">
      <c r="I578" s="24"/>
      <c r="J578" s="24"/>
    </row>
    <row r="579" ht="373.5" customHeight="1">
      <c r="I579" s="24"/>
      <c r="J579" s="24"/>
    </row>
    <row r="580" ht="373.5" customHeight="1">
      <c r="I580" s="24"/>
      <c r="J580" s="24"/>
    </row>
    <row r="581" ht="373.5" customHeight="1">
      <c r="I581" s="24"/>
      <c r="J581" s="24"/>
    </row>
    <row r="582" ht="373.5" customHeight="1">
      <c r="I582" s="24"/>
      <c r="J582" s="24"/>
    </row>
    <row r="583" ht="373.5" customHeight="1">
      <c r="I583" s="24"/>
      <c r="J583" s="24"/>
    </row>
    <row r="584" ht="373.5" customHeight="1">
      <c r="I584" s="24"/>
      <c r="J584" s="24"/>
    </row>
    <row r="585" ht="373.5" customHeight="1">
      <c r="I585" s="24"/>
      <c r="J585" s="24"/>
    </row>
    <row r="586" ht="373.5" customHeight="1">
      <c r="I586" s="24"/>
      <c r="J586" s="24"/>
    </row>
    <row r="587" ht="373.5" customHeight="1">
      <c r="I587" s="24"/>
      <c r="J587" s="24"/>
    </row>
    <row r="588" ht="373.5" customHeight="1">
      <c r="I588" s="24"/>
      <c r="J588" s="24"/>
    </row>
    <row r="589" ht="373.5" customHeight="1">
      <c r="I589" s="24"/>
      <c r="J589" s="24"/>
    </row>
    <row r="590" ht="373.5" customHeight="1">
      <c r="I590" s="24"/>
      <c r="J590" s="24"/>
    </row>
    <row r="591" ht="373.5" customHeight="1">
      <c r="I591" s="24"/>
      <c r="J591" s="24"/>
    </row>
    <row r="592" ht="373.5" customHeight="1">
      <c r="I592" s="24"/>
      <c r="J592" s="24"/>
    </row>
    <row r="593" ht="373.5" customHeight="1">
      <c r="I593" s="24"/>
      <c r="J593" s="24"/>
    </row>
    <row r="594" ht="373.5" customHeight="1">
      <c r="I594" s="24"/>
      <c r="J594" s="24"/>
    </row>
    <row r="595" ht="373.5" customHeight="1">
      <c r="I595" s="24"/>
      <c r="J595" s="24"/>
    </row>
    <row r="596" ht="373.5" customHeight="1">
      <c r="I596" s="24"/>
      <c r="J596" s="24"/>
    </row>
    <row r="597" ht="373.5" customHeight="1">
      <c r="I597" s="24"/>
      <c r="J597" s="24"/>
    </row>
    <row r="598" ht="373.5" customHeight="1">
      <c r="I598" s="24"/>
      <c r="J598" s="24"/>
    </row>
    <row r="599" ht="373.5" customHeight="1">
      <c r="I599" s="24"/>
      <c r="J599" s="24"/>
    </row>
    <row r="600" ht="373.5" customHeight="1">
      <c r="I600" s="24"/>
      <c r="J600" s="24"/>
    </row>
    <row r="601" ht="373.5" customHeight="1">
      <c r="I601" s="24"/>
      <c r="J601" s="24"/>
    </row>
    <row r="602" ht="373.5" customHeight="1">
      <c r="I602" s="24"/>
      <c r="J602" s="24"/>
    </row>
    <row r="603" ht="373.5" customHeight="1">
      <c r="I603" s="24"/>
      <c r="J603" s="24"/>
    </row>
    <row r="604" ht="373.5" customHeight="1">
      <c r="I604" s="24"/>
      <c r="J604" s="24"/>
    </row>
    <row r="605" ht="373.5" customHeight="1">
      <c r="I605" s="24"/>
      <c r="J605" s="24"/>
    </row>
    <row r="606" ht="373.5" customHeight="1">
      <c r="I606" s="24"/>
      <c r="J606" s="24"/>
    </row>
    <row r="607" ht="373.5" customHeight="1">
      <c r="I607" s="24"/>
      <c r="J607" s="24"/>
    </row>
    <row r="608" ht="373.5" customHeight="1">
      <c r="I608" s="24"/>
      <c r="J608" s="24"/>
    </row>
    <row r="609" ht="373.5" customHeight="1">
      <c r="I609" s="24"/>
      <c r="J609" s="24"/>
    </row>
    <row r="610" ht="373.5" customHeight="1">
      <c r="I610" s="24"/>
      <c r="J610" s="24"/>
    </row>
    <row r="611" ht="373.5" customHeight="1">
      <c r="I611" s="24"/>
      <c r="J611" s="24"/>
    </row>
    <row r="612" ht="373.5" customHeight="1">
      <c r="I612" s="24"/>
      <c r="J612" s="24"/>
    </row>
    <row r="613" ht="373.5" customHeight="1">
      <c r="I613" s="24"/>
      <c r="J613" s="24"/>
    </row>
    <row r="614" ht="373.5" customHeight="1">
      <c r="I614" s="24"/>
      <c r="J614" s="24"/>
    </row>
    <row r="615" ht="373.5" customHeight="1">
      <c r="I615" s="24"/>
      <c r="J615" s="24"/>
    </row>
    <row r="616" ht="373.5" customHeight="1">
      <c r="I616" s="24"/>
      <c r="J616" s="24"/>
    </row>
    <row r="617" ht="373.5" customHeight="1">
      <c r="I617" s="24"/>
      <c r="J617" s="24"/>
    </row>
    <row r="618" ht="373.5" customHeight="1">
      <c r="I618" s="24"/>
      <c r="J618" s="24"/>
    </row>
    <row r="619" ht="373.5" customHeight="1">
      <c r="I619" s="24"/>
      <c r="J619" s="24"/>
    </row>
    <row r="620" ht="373.5" customHeight="1">
      <c r="I620" s="24"/>
      <c r="J620" s="24"/>
    </row>
    <row r="621" ht="373.5" customHeight="1">
      <c r="I621" s="24"/>
      <c r="J621" s="24"/>
    </row>
    <row r="622" ht="373.5" customHeight="1">
      <c r="I622" s="24"/>
      <c r="J622" s="24"/>
    </row>
    <row r="623" ht="373.5" customHeight="1">
      <c r="I623" s="24"/>
      <c r="J623" s="24"/>
    </row>
    <row r="624" ht="373.5" customHeight="1">
      <c r="I624" s="24"/>
      <c r="J624" s="24"/>
    </row>
    <row r="625" ht="373.5" customHeight="1">
      <c r="I625" s="24"/>
      <c r="J625" s="24"/>
    </row>
    <row r="626" ht="373.5" customHeight="1">
      <c r="I626" s="24"/>
      <c r="J626" s="24"/>
    </row>
    <row r="627" ht="373.5" customHeight="1">
      <c r="I627" s="24"/>
      <c r="J627" s="24"/>
    </row>
    <row r="628" ht="373.5" customHeight="1">
      <c r="I628" s="24"/>
      <c r="J628" s="24"/>
    </row>
    <row r="629" ht="373.5" customHeight="1">
      <c r="I629" s="24"/>
      <c r="J629" s="24"/>
    </row>
    <row r="630" ht="373.5" customHeight="1">
      <c r="I630" s="24"/>
      <c r="J630" s="24"/>
    </row>
    <row r="631" ht="373.5" customHeight="1">
      <c r="I631" s="24"/>
      <c r="J631" s="24"/>
    </row>
    <row r="632" ht="373.5" customHeight="1">
      <c r="I632" s="24"/>
      <c r="J632" s="24"/>
    </row>
    <row r="633" ht="373.5" customHeight="1">
      <c r="I633" s="24"/>
      <c r="J633" s="24"/>
    </row>
    <row r="634" ht="373.5" customHeight="1">
      <c r="I634" s="24"/>
      <c r="J634" s="24"/>
    </row>
    <row r="635" ht="373.5" customHeight="1">
      <c r="I635" s="24"/>
      <c r="J635" s="24"/>
    </row>
    <row r="636" ht="373.5" customHeight="1">
      <c r="I636" s="24"/>
      <c r="J636" s="24"/>
    </row>
    <row r="637" ht="373.5" customHeight="1">
      <c r="I637" s="24"/>
      <c r="J637" s="24"/>
    </row>
    <row r="638" ht="373.5" customHeight="1">
      <c r="I638" s="24"/>
      <c r="J638" s="24"/>
    </row>
    <row r="639" ht="373.5" customHeight="1">
      <c r="I639" s="24"/>
      <c r="J639" s="24"/>
    </row>
    <row r="640" ht="373.5" customHeight="1">
      <c r="I640" s="24"/>
      <c r="J640" s="24"/>
    </row>
    <row r="641" ht="373.5" customHeight="1">
      <c r="I641" s="24"/>
      <c r="J641" s="24"/>
    </row>
    <row r="642" ht="373.5" customHeight="1">
      <c r="I642" s="24"/>
      <c r="J642" s="24"/>
    </row>
    <row r="643" ht="373.5" customHeight="1">
      <c r="I643" s="24"/>
      <c r="J643" s="24"/>
    </row>
    <row r="644" ht="373.5" customHeight="1">
      <c r="I644" s="24"/>
      <c r="J644" s="24"/>
    </row>
    <row r="645" ht="373.5" customHeight="1">
      <c r="I645" s="24"/>
      <c r="J645" s="24"/>
    </row>
    <row r="646" ht="373.5" customHeight="1">
      <c r="I646" s="24"/>
      <c r="J646" s="24"/>
    </row>
    <row r="647" ht="373.5" customHeight="1">
      <c r="I647" s="24"/>
      <c r="J647" s="24"/>
    </row>
    <row r="648" ht="373.5" customHeight="1">
      <c r="I648" s="24"/>
      <c r="J648" s="24"/>
    </row>
    <row r="649" ht="373.5" customHeight="1">
      <c r="I649" s="24"/>
      <c r="J649" s="24"/>
    </row>
    <row r="650" ht="373.5" customHeight="1">
      <c r="I650" s="24"/>
      <c r="J650" s="24"/>
    </row>
    <row r="651" ht="373.5" customHeight="1">
      <c r="I651" s="24"/>
      <c r="J651" s="24"/>
    </row>
    <row r="652" ht="373.5" customHeight="1">
      <c r="I652" s="24"/>
      <c r="J652" s="24"/>
    </row>
    <row r="653" ht="373.5" customHeight="1">
      <c r="I653" s="24"/>
      <c r="J653" s="24"/>
    </row>
    <row r="654" ht="373.5" customHeight="1">
      <c r="I654" s="24"/>
      <c r="J654" s="24"/>
    </row>
    <row r="655" ht="373.5" customHeight="1">
      <c r="I655" s="24"/>
      <c r="J655" s="24"/>
    </row>
    <row r="656" ht="373.5" customHeight="1">
      <c r="I656" s="24"/>
      <c r="J656" s="24"/>
    </row>
    <row r="657" ht="373.5" customHeight="1">
      <c r="I657" s="24"/>
      <c r="J657" s="24"/>
    </row>
    <row r="658" ht="373.5" customHeight="1">
      <c r="I658" s="24"/>
      <c r="J658" s="24"/>
    </row>
    <row r="659" ht="373.5" customHeight="1">
      <c r="I659" s="24"/>
      <c r="J659" s="24"/>
    </row>
    <row r="660" ht="373.5" customHeight="1">
      <c r="I660" s="24"/>
      <c r="J660" s="24"/>
    </row>
    <row r="661" ht="373.5" customHeight="1">
      <c r="I661" s="24"/>
      <c r="J661" s="24"/>
    </row>
    <row r="662" ht="373.5" customHeight="1">
      <c r="I662" s="24"/>
      <c r="J662" s="24"/>
    </row>
    <row r="663" ht="373.5" customHeight="1">
      <c r="I663" s="24"/>
      <c r="J663" s="24"/>
    </row>
    <row r="664" ht="373.5" customHeight="1">
      <c r="I664" s="24"/>
      <c r="J664" s="24"/>
    </row>
    <row r="665" ht="373.5" customHeight="1">
      <c r="I665" s="24"/>
      <c r="J665" s="24"/>
    </row>
    <row r="666" ht="373.5" customHeight="1">
      <c r="I666" s="24"/>
      <c r="J666" s="24"/>
    </row>
    <row r="667" ht="373.5" customHeight="1">
      <c r="I667" s="24"/>
      <c r="J667" s="24"/>
    </row>
    <row r="668" ht="373.5" customHeight="1">
      <c r="I668" s="24"/>
      <c r="J668" s="24"/>
    </row>
    <row r="669" ht="373.5" customHeight="1">
      <c r="I669" s="24"/>
      <c r="J669" s="24"/>
    </row>
    <row r="670" ht="373.5" customHeight="1">
      <c r="I670" s="24"/>
      <c r="J670" s="24"/>
    </row>
    <row r="671" ht="373.5" customHeight="1">
      <c r="I671" s="24"/>
      <c r="J671" s="24"/>
    </row>
    <row r="672" ht="373.5" customHeight="1">
      <c r="I672" s="24"/>
      <c r="J672" s="24"/>
    </row>
    <row r="673" ht="373.5" customHeight="1">
      <c r="I673" s="24"/>
      <c r="J673" s="24"/>
    </row>
    <row r="674" ht="373.5" customHeight="1">
      <c r="I674" s="24"/>
      <c r="J674" s="24"/>
    </row>
    <row r="675" ht="373.5" customHeight="1">
      <c r="I675" s="24"/>
      <c r="J675" s="24"/>
    </row>
    <row r="676" ht="373.5" customHeight="1">
      <c r="I676" s="24"/>
      <c r="J676" s="24"/>
    </row>
    <row r="677" ht="373.5" customHeight="1">
      <c r="I677" s="24"/>
      <c r="J677" s="24"/>
    </row>
    <row r="678" ht="373.5" customHeight="1">
      <c r="I678" s="24"/>
      <c r="J678" s="24"/>
    </row>
    <row r="679" ht="373.5" customHeight="1">
      <c r="I679" s="24"/>
      <c r="J679" s="24"/>
    </row>
    <row r="680" ht="373.5" customHeight="1">
      <c r="I680" s="24"/>
      <c r="J680" s="24"/>
    </row>
    <row r="681" ht="373.5" customHeight="1">
      <c r="I681" s="24"/>
      <c r="J681" s="24"/>
    </row>
    <row r="682" ht="373.5" customHeight="1">
      <c r="I682" s="24"/>
      <c r="J682" s="24"/>
    </row>
    <row r="683" ht="373.5" customHeight="1">
      <c r="I683" s="24"/>
      <c r="J683" s="24"/>
    </row>
    <row r="684" ht="373.5" customHeight="1">
      <c r="I684" s="24"/>
      <c r="J684" s="24"/>
    </row>
    <row r="685" ht="373.5" customHeight="1">
      <c r="I685" s="24"/>
      <c r="J685" s="24"/>
    </row>
    <row r="686" ht="373.5" customHeight="1">
      <c r="I686" s="24"/>
      <c r="J686" s="24"/>
    </row>
    <row r="687" ht="373.5" customHeight="1">
      <c r="I687" s="24"/>
      <c r="J687" s="24"/>
    </row>
    <row r="688" ht="373.5" customHeight="1">
      <c r="I688" s="24"/>
      <c r="J688" s="24"/>
    </row>
    <row r="689" ht="373.5" customHeight="1">
      <c r="I689" s="24"/>
      <c r="J689" s="24"/>
    </row>
    <row r="690" ht="373.5" customHeight="1">
      <c r="I690" s="24"/>
      <c r="J690" s="24"/>
    </row>
    <row r="691" ht="373.5" customHeight="1">
      <c r="I691" s="24"/>
      <c r="J691" s="24"/>
    </row>
    <row r="692" ht="373.5" customHeight="1">
      <c r="I692" s="24"/>
      <c r="J692" s="24"/>
    </row>
    <row r="693" ht="373.5" customHeight="1">
      <c r="I693" s="24"/>
      <c r="J693" s="24"/>
    </row>
    <row r="694" ht="373.5" customHeight="1">
      <c r="I694" s="24"/>
      <c r="J694" s="24"/>
    </row>
    <row r="695" ht="373.5" customHeight="1">
      <c r="I695" s="24"/>
      <c r="J695" s="24"/>
    </row>
    <row r="696" ht="373.5" customHeight="1">
      <c r="I696" s="24"/>
      <c r="J696" s="24"/>
    </row>
    <row r="697" ht="373.5" customHeight="1">
      <c r="I697" s="24"/>
      <c r="J697" s="24"/>
    </row>
    <row r="698" ht="373.5" customHeight="1">
      <c r="I698" s="24"/>
      <c r="J698" s="24"/>
    </row>
    <row r="699" ht="373.5" customHeight="1">
      <c r="I699" s="24"/>
      <c r="J699" s="24"/>
    </row>
    <row r="700" ht="373.5" customHeight="1">
      <c r="I700" s="24"/>
      <c r="J700" s="24"/>
    </row>
    <row r="701" ht="373.5" customHeight="1">
      <c r="I701" s="24"/>
      <c r="J701" s="24"/>
    </row>
    <row r="702" ht="373.5" customHeight="1">
      <c r="I702" s="24"/>
      <c r="J702" s="24"/>
    </row>
    <row r="703" ht="373.5" customHeight="1">
      <c r="I703" s="24"/>
      <c r="J703" s="24"/>
    </row>
    <row r="704" ht="373.5" customHeight="1">
      <c r="I704" s="24"/>
      <c r="J704" s="24"/>
    </row>
    <row r="705" ht="373.5" customHeight="1">
      <c r="I705" s="24"/>
      <c r="J705" s="24"/>
    </row>
    <row r="706" ht="373.5" customHeight="1">
      <c r="I706" s="24"/>
      <c r="J706" s="24"/>
    </row>
    <row r="707" ht="373.5" customHeight="1">
      <c r="I707" s="24"/>
      <c r="J707" s="24"/>
    </row>
    <row r="708" ht="373.5" customHeight="1">
      <c r="I708" s="24"/>
      <c r="J708" s="24"/>
    </row>
    <row r="709" ht="373.5" customHeight="1">
      <c r="I709" s="24"/>
      <c r="J709" s="24"/>
    </row>
    <row r="710" ht="373.5" customHeight="1">
      <c r="I710" s="24"/>
      <c r="J710" s="24"/>
    </row>
    <row r="711" ht="373.5" customHeight="1">
      <c r="I711" s="24"/>
      <c r="J711" s="24"/>
    </row>
    <row r="712" ht="373.5" customHeight="1">
      <c r="I712" s="24"/>
      <c r="J712" s="24"/>
    </row>
    <row r="713" ht="373.5" customHeight="1">
      <c r="I713" s="24"/>
      <c r="J713" s="24"/>
    </row>
    <row r="714" ht="373.5" customHeight="1">
      <c r="I714" s="24"/>
      <c r="J714" s="24"/>
    </row>
    <row r="715" ht="373.5" customHeight="1">
      <c r="I715" s="24"/>
      <c r="J715" s="24"/>
    </row>
    <row r="716" ht="373.5" customHeight="1">
      <c r="I716" s="24"/>
      <c r="J716" s="24"/>
    </row>
    <row r="717" ht="373.5" customHeight="1">
      <c r="I717" s="24"/>
      <c r="J717" s="24"/>
    </row>
    <row r="718" ht="373.5" customHeight="1">
      <c r="I718" s="24"/>
      <c r="J718" s="24"/>
    </row>
    <row r="719" ht="373.5" customHeight="1">
      <c r="I719" s="24"/>
      <c r="J719" s="24"/>
    </row>
    <row r="720" ht="373.5" customHeight="1">
      <c r="I720" s="24"/>
      <c r="J720" s="24"/>
    </row>
    <row r="721" ht="373.5" customHeight="1">
      <c r="I721" s="24"/>
      <c r="J721" s="24"/>
    </row>
    <row r="722" ht="373.5" customHeight="1">
      <c r="I722" s="24"/>
      <c r="J722" s="24"/>
    </row>
    <row r="723" ht="373.5" customHeight="1">
      <c r="I723" s="24"/>
      <c r="J723" s="24"/>
    </row>
    <row r="724" ht="373.5" customHeight="1">
      <c r="I724" s="24"/>
      <c r="J724" s="24"/>
    </row>
    <row r="725" ht="373.5" customHeight="1">
      <c r="I725" s="24"/>
      <c r="J725" s="24"/>
    </row>
    <row r="726" ht="373.5" customHeight="1">
      <c r="I726" s="24"/>
      <c r="J726" s="24"/>
    </row>
    <row r="727" ht="373.5" customHeight="1">
      <c r="I727" s="24"/>
      <c r="J727" s="24"/>
    </row>
    <row r="728" ht="373.5" customHeight="1">
      <c r="I728" s="24"/>
      <c r="J728" s="24"/>
    </row>
    <row r="729" ht="373.5" customHeight="1">
      <c r="I729" s="24"/>
      <c r="J729" s="24"/>
    </row>
    <row r="730" ht="373.5" customHeight="1">
      <c r="I730" s="24"/>
      <c r="J730" s="24"/>
    </row>
    <row r="731" ht="373.5" customHeight="1">
      <c r="I731" s="24"/>
      <c r="J731" s="24"/>
    </row>
    <row r="732" ht="373.5" customHeight="1">
      <c r="I732" s="24"/>
      <c r="J732" s="24"/>
    </row>
    <row r="733" ht="373.5" customHeight="1">
      <c r="I733" s="24"/>
      <c r="J733" s="24"/>
    </row>
    <row r="734" ht="373.5" customHeight="1">
      <c r="I734" s="24"/>
      <c r="J734" s="24"/>
    </row>
    <row r="735" ht="373.5" customHeight="1">
      <c r="I735" s="24"/>
      <c r="J735" s="24"/>
    </row>
    <row r="736" ht="373.5" customHeight="1">
      <c r="I736" s="24"/>
      <c r="J736" s="24"/>
    </row>
    <row r="737" ht="373.5" customHeight="1">
      <c r="I737" s="24"/>
      <c r="J737" s="24"/>
    </row>
    <row r="738" ht="373.5" customHeight="1">
      <c r="I738" s="24"/>
      <c r="J738" s="24"/>
    </row>
    <row r="739" ht="373.5" customHeight="1">
      <c r="I739" s="24"/>
      <c r="J739" s="24"/>
    </row>
    <row r="740" ht="373.5" customHeight="1">
      <c r="I740" s="24"/>
      <c r="J740" s="24"/>
    </row>
    <row r="741" ht="373.5" customHeight="1">
      <c r="I741" s="24"/>
      <c r="J741" s="24"/>
    </row>
    <row r="742" ht="373.5" customHeight="1">
      <c r="I742" s="24"/>
      <c r="J742" s="24"/>
    </row>
    <row r="743" ht="373.5" customHeight="1">
      <c r="I743" s="24"/>
      <c r="J743" s="24"/>
    </row>
    <row r="744" ht="373.5" customHeight="1">
      <c r="I744" s="24"/>
      <c r="J744" s="24"/>
    </row>
    <row r="745" ht="373.5" customHeight="1">
      <c r="I745" s="24"/>
      <c r="J745" s="24"/>
    </row>
    <row r="746" ht="373.5" customHeight="1">
      <c r="I746" s="24"/>
      <c r="J746" s="24"/>
    </row>
    <row r="747" ht="373.5" customHeight="1">
      <c r="I747" s="24"/>
      <c r="J747" s="24"/>
    </row>
    <row r="748" ht="373.5" customHeight="1">
      <c r="I748" s="24"/>
      <c r="J748" s="24"/>
    </row>
    <row r="749" ht="373.5" customHeight="1">
      <c r="I749" s="24"/>
      <c r="J749" s="24"/>
    </row>
    <row r="750" ht="373.5" customHeight="1">
      <c r="I750" s="24"/>
      <c r="J750" s="24"/>
    </row>
    <row r="751" ht="373.5" customHeight="1">
      <c r="I751" s="24"/>
      <c r="J751" s="24"/>
    </row>
    <row r="752" ht="373.5" customHeight="1">
      <c r="I752" s="24"/>
      <c r="J752" s="24"/>
    </row>
    <row r="753" ht="373.5" customHeight="1">
      <c r="I753" s="24"/>
      <c r="J753" s="24"/>
    </row>
    <row r="754" ht="373.5" customHeight="1">
      <c r="I754" s="24"/>
      <c r="J754" s="24"/>
    </row>
    <row r="755" ht="373.5" customHeight="1">
      <c r="I755" s="24"/>
      <c r="J755" s="24"/>
    </row>
    <row r="756" ht="373.5" customHeight="1">
      <c r="I756" s="24"/>
      <c r="J756" s="24"/>
    </row>
    <row r="757" ht="373.5" customHeight="1">
      <c r="I757" s="24"/>
      <c r="J757" s="24"/>
    </row>
    <row r="758" ht="373.5" customHeight="1">
      <c r="I758" s="24"/>
      <c r="J758" s="24"/>
    </row>
    <row r="759" ht="373.5" customHeight="1">
      <c r="I759" s="24"/>
      <c r="J759" s="24"/>
    </row>
    <row r="760" ht="373.5" customHeight="1">
      <c r="I760" s="24"/>
      <c r="J760" s="24"/>
    </row>
    <row r="761" ht="373.5" customHeight="1">
      <c r="I761" s="24"/>
      <c r="J761" s="24"/>
    </row>
    <row r="762" ht="373.5" customHeight="1">
      <c r="I762" s="24"/>
      <c r="J762" s="24"/>
    </row>
    <row r="763" ht="373.5" customHeight="1">
      <c r="I763" s="24"/>
      <c r="J763" s="24"/>
    </row>
    <row r="764" ht="373.5" customHeight="1">
      <c r="I764" s="24"/>
      <c r="J764" s="24"/>
    </row>
    <row r="765" ht="373.5" customHeight="1">
      <c r="I765" s="24"/>
      <c r="J765" s="24"/>
    </row>
    <row r="766" ht="373.5" customHeight="1">
      <c r="I766" s="24"/>
      <c r="J766" s="24"/>
    </row>
    <row r="767" ht="373.5" customHeight="1">
      <c r="I767" s="24"/>
      <c r="J767" s="24"/>
    </row>
    <row r="768" ht="373.5" customHeight="1">
      <c r="I768" s="24"/>
      <c r="J768" s="24"/>
    </row>
    <row r="769" ht="373.5" customHeight="1">
      <c r="I769" s="24"/>
      <c r="J769" s="24"/>
    </row>
    <row r="770" ht="373.5" customHeight="1">
      <c r="I770" s="24"/>
      <c r="J770" s="24"/>
    </row>
    <row r="771" ht="373.5" customHeight="1">
      <c r="I771" s="24"/>
      <c r="J771" s="24"/>
    </row>
    <row r="772" ht="373.5" customHeight="1">
      <c r="I772" s="24"/>
      <c r="J772" s="24"/>
    </row>
    <row r="773" ht="373.5" customHeight="1">
      <c r="I773" s="24"/>
      <c r="J773" s="24"/>
    </row>
    <row r="774" ht="373.5" customHeight="1">
      <c r="I774" s="24"/>
      <c r="J774" s="24"/>
    </row>
    <row r="775" ht="373.5" customHeight="1">
      <c r="I775" s="24"/>
      <c r="J775" s="24"/>
    </row>
    <row r="776" ht="373.5" customHeight="1">
      <c r="I776" s="24"/>
      <c r="J776" s="24"/>
    </row>
    <row r="777" ht="373.5" customHeight="1">
      <c r="I777" s="24"/>
      <c r="J777" s="24"/>
    </row>
    <row r="778" ht="373.5" customHeight="1">
      <c r="I778" s="24"/>
      <c r="J778" s="24"/>
    </row>
    <row r="779" ht="373.5" customHeight="1">
      <c r="I779" s="24"/>
      <c r="J779" s="24"/>
    </row>
    <row r="780" ht="373.5" customHeight="1">
      <c r="I780" s="24"/>
      <c r="J780" s="24"/>
    </row>
    <row r="781" ht="373.5" customHeight="1">
      <c r="I781" s="24"/>
      <c r="J781" s="24"/>
    </row>
    <row r="782" ht="373.5" customHeight="1">
      <c r="I782" s="24"/>
      <c r="J782" s="24"/>
    </row>
    <row r="783" ht="373.5" customHeight="1">
      <c r="I783" s="24"/>
      <c r="J783" s="24"/>
    </row>
    <row r="784" ht="373.5" customHeight="1">
      <c r="I784" s="24"/>
      <c r="J784" s="24"/>
    </row>
    <row r="785" ht="373.5" customHeight="1">
      <c r="I785" s="24"/>
      <c r="J785" s="24"/>
    </row>
    <row r="786" ht="373.5" customHeight="1">
      <c r="I786" s="24"/>
      <c r="J786" s="24"/>
    </row>
    <row r="787" ht="373.5" customHeight="1">
      <c r="I787" s="24"/>
      <c r="J787" s="24"/>
    </row>
    <row r="788" ht="373.5" customHeight="1">
      <c r="I788" s="24"/>
      <c r="J788" s="24"/>
    </row>
    <row r="789" ht="373.5" customHeight="1">
      <c r="I789" s="24"/>
      <c r="J789" s="24"/>
    </row>
    <row r="790" ht="373.5" customHeight="1">
      <c r="I790" s="24"/>
      <c r="J790" s="24"/>
    </row>
    <row r="791" ht="373.5" customHeight="1">
      <c r="I791" s="24"/>
      <c r="J791" s="24"/>
    </row>
    <row r="792" ht="373.5" customHeight="1">
      <c r="I792" s="24"/>
      <c r="J792" s="24"/>
    </row>
    <row r="793" ht="373.5" customHeight="1">
      <c r="I793" s="24"/>
      <c r="J793" s="24"/>
    </row>
    <row r="794" ht="373.5" customHeight="1">
      <c r="I794" s="24"/>
      <c r="J794" s="24"/>
    </row>
    <row r="795" ht="373.5" customHeight="1">
      <c r="I795" s="24"/>
      <c r="J795" s="24"/>
    </row>
    <row r="796" ht="373.5" customHeight="1">
      <c r="I796" s="24"/>
      <c r="J796" s="24"/>
    </row>
    <row r="797" ht="373.5" customHeight="1">
      <c r="I797" s="24"/>
      <c r="J797" s="24"/>
    </row>
    <row r="798" ht="373.5" customHeight="1">
      <c r="I798" s="24"/>
      <c r="J798" s="24"/>
    </row>
    <row r="799" ht="373.5" customHeight="1">
      <c r="I799" s="24"/>
      <c r="J799" s="24"/>
    </row>
    <row r="800" ht="373.5" customHeight="1">
      <c r="I800" s="24"/>
      <c r="J800" s="24"/>
    </row>
    <row r="801" ht="373.5" customHeight="1">
      <c r="I801" s="24"/>
      <c r="J801" s="24"/>
    </row>
    <row r="802" ht="373.5" customHeight="1">
      <c r="I802" s="24"/>
      <c r="J802" s="24"/>
    </row>
    <row r="803" ht="373.5" customHeight="1">
      <c r="I803" s="24"/>
      <c r="J803" s="24"/>
    </row>
    <row r="804" ht="373.5" customHeight="1">
      <c r="I804" s="24"/>
      <c r="J804" s="24"/>
    </row>
    <row r="805" ht="373.5" customHeight="1">
      <c r="I805" s="24"/>
      <c r="J805" s="24"/>
    </row>
    <row r="806" ht="373.5" customHeight="1">
      <c r="I806" s="24"/>
      <c r="J806" s="24"/>
    </row>
    <row r="807" ht="373.5" customHeight="1">
      <c r="I807" s="24"/>
      <c r="J807" s="24"/>
    </row>
    <row r="808" ht="373.5" customHeight="1">
      <c r="I808" s="24"/>
      <c r="J808" s="24"/>
    </row>
    <row r="809" ht="373.5" customHeight="1">
      <c r="I809" s="24"/>
      <c r="J809" s="24"/>
    </row>
    <row r="810" ht="373.5" customHeight="1">
      <c r="I810" s="24"/>
      <c r="J810" s="24"/>
    </row>
    <row r="811" ht="373.5" customHeight="1">
      <c r="I811" s="24"/>
      <c r="J811" s="24"/>
    </row>
    <row r="812" ht="373.5" customHeight="1">
      <c r="I812" s="24"/>
      <c r="J812" s="24"/>
    </row>
    <row r="813" ht="373.5" customHeight="1">
      <c r="I813" s="24"/>
      <c r="J813" s="24"/>
    </row>
    <row r="814" ht="373.5" customHeight="1">
      <c r="I814" s="24"/>
      <c r="J814" s="24"/>
    </row>
    <row r="815" ht="373.5" customHeight="1">
      <c r="I815" s="24"/>
      <c r="J815" s="24"/>
    </row>
    <row r="816" ht="373.5" customHeight="1">
      <c r="I816" s="24"/>
      <c r="J816" s="24"/>
    </row>
    <row r="817" ht="373.5" customHeight="1">
      <c r="I817" s="24"/>
      <c r="J817" s="24"/>
    </row>
    <row r="818" ht="373.5" customHeight="1">
      <c r="I818" s="24"/>
      <c r="J818" s="24"/>
    </row>
    <row r="819" ht="373.5" customHeight="1">
      <c r="I819" s="24"/>
      <c r="J819" s="24"/>
    </row>
    <row r="820" ht="373.5" customHeight="1">
      <c r="I820" s="24"/>
      <c r="J820" s="24"/>
    </row>
    <row r="821" ht="373.5" customHeight="1">
      <c r="I821" s="24"/>
      <c r="J821" s="24"/>
    </row>
    <row r="822" ht="373.5" customHeight="1">
      <c r="I822" s="24"/>
      <c r="J822" s="24"/>
    </row>
    <row r="823" ht="373.5" customHeight="1">
      <c r="I823" s="24"/>
      <c r="J823" s="24"/>
    </row>
    <row r="824" ht="373.5" customHeight="1">
      <c r="I824" s="24"/>
      <c r="J824" s="24"/>
    </row>
    <row r="825" ht="373.5" customHeight="1">
      <c r="I825" s="24"/>
      <c r="J825" s="24"/>
    </row>
    <row r="826" ht="373.5" customHeight="1">
      <c r="I826" s="24"/>
      <c r="J826" s="24"/>
    </row>
    <row r="827" ht="373.5" customHeight="1">
      <c r="I827" s="24"/>
      <c r="J827" s="24"/>
    </row>
    <row r="828" ht="373.5" customHeight="1">
      <c r="I828" s="24"/>
      <c r="J828" s="24"/>
    </row>
    <row r="829" ht="373.5" customHeight="1">
      <c r="I829" s="24"/>
      <c r="J829" s="24"/>
    </row>
    <row r="830" ht="373.5" customHeight="1">
      <c r="I830" s="24"/>
      <c r="J830" s="24"/>
    </row>
    <row r="831" ht="373.5" customHeight="1">
      <c r="I831" s="24"/>
      <c r="J831" s="24"/>
    </row>
    <row r="832" ht="373.5" customHeight="1">
      <c r="I832" s="24"/>
      <c r="J832" s="24"/>
    </row>
    <row r="833" ht="373.5" customHeight="1">
      <c r="I833" s="24"/>
      <c r="J833" s="24"/>
    </row>
    <row r="834" ht="373.5" customHeight="1">
      <c r="I834" s="24"/>
      <c r="J834" s="24"/>
    </row>
    <row r="835" ht="373.5" customHeight="1">
      <c r="I835" s="24"/>
      <c r="J835" s="24"/>
    </row>
    <row r="836" ht="373.5" customHeight="1">
      <c r="I836" s="24"/>
      <c r="J836" s="24"/>
    </row>
    <row r="837" ht="373.5" customHeight="1">
      <c r="I837" s="24"/>
      <c r="J837" s="24"/>
    </row>
    <row r="838" ht="373.5" customHeight="1">
      <c r="I838" s="24"/>
      <c r="J838" s="24"/>
    </row>
    <row r="839" ht="373.5" customHeight="1">
      <c r="I839" s="24"/>
      <c r="J839" s="24"/>
    </row>
    <row r="840" ht="373.5" customHeight="1">
      <c r="I840" s="24"/>
      <c r="J840" s="24"/>
    </row>
    <row r="841" ht="373.5" customHeight="1">
      <c r="I841" s="24"/>
      <c r="J841" s="24"/>
    </row>
    <row r="842" ht="373.5" customHeight="1">
      <c r="I842" s="24"/>
      <c r="J842" s="24"/>
    </row>
    <row r="843" ht="373.5" customHeight="1">
      <c r="I843" s="24"/>
      <c r="J843" s="24"/>
    </row>
    <row r="844" ht="373.5" customHeight="1">
      <c r="I844" s="24"/>
      <c r="J844" s="24"/>
    </row>
    <row r="845" ht="373.5" customHeight="1">
      <c r="I845" s="24"/>
      <c r="J845" s="24"/>
    </row>
    <row r="846" ht="373.5" customHeight="1">
      <c r="I846" s="24"/>
      <c r="J846" s="24"/>
    </row>
    <row r="847" ht="373.5" customHeight="1">
      <c r="I847" s="24"/>
      <c r="J847" s="24"/>
    </row>
    <row r="848" ht="373.5" customHeight="1">
      <c r="I848" s="24"/>
      <c r="J848" s="24"/>
    </row>
    <row r="849" ht="373.5" customHeight="1">
      <c r="I849" s="24"/>
      <c r="J849" s="24"/>
    </row>
    <row r="850" ht="373.5" customHeight="1">
      <c r="I850" s="24"/>
      <c r="J850" s="24"/>
    </row>
    <row r="851" ht="373.5" customHeight="1">
      <c r="I851" s="24"/>
      <c r="J851" s="24"/>
    </row>
    <row r="852" ht="373.5" customHeight="1">
      <c r="I852" s="24"/>
      <c r="J852" s="24"/>
    </row>
    <row r="853" ht="373.5" customHeight="1">
      <c r="I853" s="24"/>
      <c r="J853" s="24"/>
    </row>
    <row r="854" ht="373.5" customHeight="1">
      <c r="I854" s="24"/>
      <c r="J854" s="24"/>
    </row>
    <row r="855" ht="373.5" customHeight="1">
      <c r="I855" s="24"/>
      <c r="J855" s="24"/>
    </row>
    <row r="856" ht="373.5" customHeight="1">
      <c r="I856" s="24"/>
      <c r="J856" s="24"/>
    </row>
    <row r="857" ht="373.5" customHeight="1">
      <c r="I857" s="24"/>
      <c r="J857" s="24"/>
    </row>
    <row r="858" ht="373.5" customHeight="1">
      <c r="I858" s="24"/>
      <c r="J858" s="24"/>
    </row>
    <row r="859" ht="373.5" customHeight="1">
      <c r="I859" s="24"/>
      <c r="J859" s="24"/>
    </row>
    <row r="860" ht="373.5" customHeight="1">
      <c r="I860" s="24"/>
      <c r="J860" s="24"/>
    </row>
    <row r="861" ht="373.5" customHeight="1">
      <c r="I861" s="24"/>
      <c r="J861" s="24"/>
    </row>
    <row r="862" ht="373.5" customHeight="1">
      <c r="I862" s="24"/>
      <c r="J862" s="24"/>
    </row>
    <row r="863" ht="373.5" customHeight="1">
      <c r="I863" s="24"/>
      <c r="J863" s="24"/>
    </row>
    <row r="864" ht="373.5" customHeight="1">
      <c r="I864" s="24"/>
      <c r="J864" s="24"/>
    </row>
    <row r="865" ht="373.5" customHeight="1">
      <c r="I865" s="24"/>
      <c r="J865" s="24"/>
    </row>
    <row r="866" ht="373.5" customHeight="1">
      <c r="I866" s="24"/>
      <c r="J866" s="24"/>
    </row>
    <row r="867" ht="373.5" customHeight="1">
      <c r="I867" s="24"/>
      <c r="J867" s="24"/>
    </row>
    <row r="868" ht="373.5" customHeight="1">
      <c r="I868" s="24"/>
      <c r="J868" s="24"/>
    </row>
    <row r="869" ht="373.5" customHeight="1">
      <c r="I869" s="24"/>
      <c r="J869" s="24"/>
    </row>
    <row r="870" ht="373.5" customHeight="1">
      <c r="I870" s="24"/>
      <c r="J870" s="24"/>
    </row>
    <row r="871" ht="373.5" customHeight="1">
      <c r="I871" s="24"/>
      <c r="J871" s="24"/>
    </row>
    <row r="872" ht="373.5" customHeight="1">
      <c r="I872" s="24"/>
      <c r="J872" s="24"/>
    </row>
    <row r="873" ht="373.5" customHeight="1">
      <c r="I873" s="24"/>
      <c r="J873" s="24"/>
    </row>
    <row r="874" ht="373.5" customHeight="1">
      <c r="I874" s="24"/>
      <c r="J874" s="24"/>
    </row>
    <row r="875" ht="373.5" customHeight="1">
      <c r="I875" s="24"/>
      <c r="J875" s="24"/>
    </row>
    <row r="876" ht="373.5" customHeight="1">
      <c r="I876" s="24"/>
      <c r="J876" s="24"/>
    </row>
    <row r="877" ht="373.5" customHeight="1">
      <c r="I877" s="24"/>
      <c r="J877" s="24"/>
    </row>
    <row r="878" ht="373.5" customHeight="1">
      <c r="I878" s="24"/>
      <c r="J878" s="24"/>
    </row>
    <row r="879" ht="373.5" customHeight="1">
      <c r="I879" s="24"/>
      <c r="J879" s="24"/>
    </row>
    <row r="880" ht="373.5" customHeight="1">
      <c r="I880" s="24"/>
      <c r="J880" s="24"/>
    </row>
    <row r="881" ht="373.5" customHeight="1">
      <c r="I881" s="24"/>
      <c r="J881" s="24"/>
    </row>
    <row r="882" ht="373.5" customHeight="1">
      <c r="I882" s="24"/>
      <c r="J882" s="24"/>
    </row>
    <row r="883" ht="373.5" customHeight="1">
      <c r="I883" s="24"/>
      <c r="J883" s="24"/>
    </row>
    <row r="884" ht="373.5" customHeight="1">
      <c r="I884" s="24"/>
      <c r="J884" s="24"/>
    </row>
    <row r="885" ht="373.5" customHeight="1">
      <c r="I885" s="24"/>
      <c r="J885" s="24"/>
    </row>
    <row r="886" ht="373.5" customHeight="1">
      <c r="I886" s="24"/>
      <c r="J886" s="24"/>
    </row>
    <row r="887" ht="373.5" customHeight="1">
      <c r="I887" s="24"/>
      <c r="J887" s="24"/>
    </row>
    <row r="888" ht="373.5" customHeight="1">
      <c r="I888" s="24"/>
      <c r="J888" s="24"/>
    </row>
    <row r="889" ht="373.5" customHeight="1">
      <c r="I889" s="24"/>
      <c r="J889" s="24"/>
    </row>
    <row r="890" ht="373.5" customHeight="1">
      <c r="I890" s="24"/>
      <c r="J890" s="24"/>
    </row>
    <row r="891" ht="373.5" customHeight="1">
      <c r="I891" s="24"/>
      <c r="J891" s="24"/>
    </row>
    <row r="892" ht="373.5" customHeight="1">
      <c r="I892" s="24"/>
      <c r="J892" s="24"/>
    </row>
    <row r="893" ht="373.5" customHeight="1">
      <c r="I893" s="24"/>
      <c r="J893" s="24"/>
    </row>
    <row r="894" ht="373.5" customHeight="1">
      <c r="I894" s="24"/>
      <c r="J894" s="24"/>
    </row>
    <row r="895" ht="373.5" customHeight="1">
      <c r="I895" s="24"/>
      <c r="J895" s="24"/>
    </row>
    <row r="896" ht="373.5" customHeight="1">
      <c r="I896" s="24"/>
      <c r="J896" s="24"/>
    </row>
    <row r="897" ht="373.5" customHeight="1">
      <c r="I897" s="24"/>
      <c r="J897" s="24"/>
    </row>
    <row r="898" ht="373.5" customHeight="1">
      <c r="I898" s="24"/>
      <c r="J898" s="24"/>
    </row>
    <row r="899" ht="373.5" customHeight="1">
      <c r="I899" s="24"/>
      <c r="J899" s="24"/>
    </row>
    <row r="900" ht="373.5" customHeight="1">
      <c r="I900" s="24"/>
      <c r="J900" s="24"/>
    </row>
    <row r="901" ht="373.5" customHeight="1">
      <c r="I901" s="24"/>
      <c r="J901" s="24"/>
    </row>
    <row r="902" ht="373.5" customHeight="1">
      <c r="I902" s="24"/>
      <c r="J902" s="24"/>
    </row>
    <row r="903" ht="373.5" customHeight="1">
      <c r="I903" s="24"/>
      <c r="J903" s="24"/>
    </row>
    <row r="904" ht="373.5" customHeight="1">
      <c r="I904" s="24"/>
      <c r="J904" s="24"/>
    </row>
    <row r="905" ht="373.5" customHeight="1">
      <c r="I905" s="24"/>
      <c r="J905" s="24"/>
    </row>
    <row r="906" ht="373.5" customHeight="1">
      <c r="I906" s="24"/>
      <c r="J906" s="24"/>
    </row>
    <row r="907" ht="373.5" customHeight="1">
      <c r="I907" s="24"/>
      <c r="J907" s="24"/>
    </row>
    <row r="908" ht="373.5" customHeight="1">
      <c r="I908" s="24"/>
      <c r="J908" s="24"/>
    </row>
    <row r="909" ht="373.5" customHeight="1">
      <c r="I909" s="24"/>
      <c r="J909" s="24"/>
    </row>
    <row r="910" ht="373.5" customHeight="1">
      <c r="I910" s="24"/>
      <c r="J910" s="24"/>
    </row>
    <row r="911" ht="373.5" customHeight="1">
      <c r="I911" s="24"/>
      <c r="J911" s="24"/>
    </row>
    <row r="912" ht="373.5" customHeight="1">
      <c r="I912" s="24"/>
      <c r="J912" s="24"/>
    </row>
    <row r="913" ht="373.5" customHeight="1">
      <c r="I913" s="24"/>
      <c r="J913" s="24"/>
    </row>
    <row r="914" ht="373.5" customHeight="1">
      <c r="I914" s="24"/>
      <c r="J914" s="24"/>
    </row>
    <row r="915" ht="373.5" customHeight="1">
      <c r="I915" s="24"/>
      <c r="J915" s="24"/>
    </row>
    <row r="916" ht="373.5" customHeight="1">
      <c r="I916" s="24"/>
      <c r="J916" s="24"/>
    </row>
    <row r="917" ht="373.5" customHeight="1">
      <c r="I917" s="24"/>
      <c r="J917" s="24"/>
    </row>
    <row r="918" ht="373.5" customHeight="1">
      <c r="I918" s="24"/>
      <c r="J918" s="24"/>
    </row>
    <row r="919" ht="373.5" customHeight="1">
      <c r="I919" s="24"/>
      <c r="J919" s="24"/>
    </row>
    <row r="920" ht="373.5" customHeight="1">
      <c r="I920" s="24"/>
      <c r="J920" s="24"/>
    </row>
    <row r="921" ht="373.5" customHeight="1">
      <c r="I921" s="24"/>
      <c r="J921" s="24"/>
    </row>
    <row r="922" ht="373.5" customHeight="1">
      <c r="I922" s="24"/>
      <c r="J922" s="24"/>
    </row>
    <row r="923" ht="373.5" customHeight="1">
      <c r="I923" s="24"/>
      <c r="J923" s="24"/>
    </row>
    <row r="924" ht="373.5" customHeight="1">
      <c r="I924" s="24"/>
      <c r="J924" s="24"/>
    </row>
    <row r="925" ht="373.5" customHeight="1">
      <c r="I925" s="24"/>
      <c r="J925" s="24"/>
    </row>
    <row r="926" ht="373.5" customHeight="1">
      <c r="I926" s="24"/>
      <c r="J926" s="24"/>
    </row>
    <row r="927" ht="373.5" customHeight="1">
      <c r="I927" s="24"/>
      <c r="J927" s="24"/>
    </row>
    <row r="928" ht="373.5" customHeight="1">
      <c r="I928" s="24"/>
      <c r="J928" s="24"/>
    </row>
    <row r="929" ht="373.5" customHeight="1">
      <c r="I929" s="24"/>
      <c r="J929" s="24"/>
    </row>
    <row r="930" ht="373.5" customHeight="1">
      <c r="I930" s="24"/>
      <c r="J930" s="24"/>
    </row>
    <row r="931" ht="373.5" customHeight="1">
      <c r="I931" s="24"/>
      <c r="J931" s="24"/>
    </row>
    <row r="932" ht="373.5" customHeight="1">
      <c r="I932" s="24"/>
      <c r="J932" s="24"/>
    </row>
    <row r="933" ht="373.5" customHeight="1">
      <c r="I933" s="24"/>
      <c r="J933" s="24"/>
    </row>
    <row r="934" ht="373.5" customHeight="1">
      <c r="I934" s="24"/>
      <c r="J934" s="24"/>
    </row>
    <row r="935" ht="373.5" customHeight="1">
      <c r="I935" s="24"/>
      <c r="J935" s="24"/>
    </row>
    <row r="936" ht="373.5" customHeight="1">
      <c r="I936" s="24"/>
      <c r="J936" s="24"/>
    </row>
    <row r="937" ht="373.5" customHeight="1">
      <c r="I937" s="24"/>
      <c r="J937" s="24"/>
    </row>
    <row r="938" ht="373.5" customHeight="1">
      <c r="I938" s="24"/>
      <c r="J938" s="24"/>
    </row>
    <row r="939" ht="373.5" customHeight="1">
      <c r="I939" s="24"/>
      <c r="J939" s="24"/>
    </row>
    <row r="940" ht="373.5" customHeight="1">
      <c r="I940" s="24"/>
      <c r="J940" s="24"/>
    </row>
    <row r="941" ht="373.5" customHeight="1">
      <c r="I941" s="24"/>
      <c r="J941" s="24"/>
    </row>
    <row r="942" ht="373.5" customHeight="1">
      <c r="I942" s="24"/>
      <c r="J942" s="24"/>
    </row>
    <row r="943" ht="373.5" customHeight="1">
      <c r="I943" s="24"/>
      <c r="J943" s="24"/>
    </row>
    <row r="944" ht="373.5" customHeight="1">
      <c r="I944" s="24"/>
      <c r="J944" s="24"/>
    </row>
    <row r="945" ht="373.5" customHeight="1">
      <c r="I945" s="24"/>
      <c r="J945" s="24"/>
    </row>
    <row r="946" ht="373.5" customHeight="1">
      <c r="I946" s="24"/>
      <c r="J946" s="24"/>
    </row>
    <row r="947" ht="373.5" customHeight="1">
      <c r="I947" s="24"/>
      <c r="J947" s="24"/>
    </row>
    <row r="948" ht="373.5" customHeight="1">
      <c r="I948" s="24"/>
      <c r="J948" s="24"/>
    </row>
    <row r="949" ht="373.5" customHeight="1">
      <c r="I949" s="24"/>
      <c r="J949" s="24"/>
    </row>
    <row r="950" ht="373.5" customHeight="1">
      <c r="I950" s="24"/>
      <c r="J950" s="24"/>
    </row>
    <row r="951" ht="373.5" customHeight="1">
      <c r="I951" s="24"/>
      <c r="J951" s="24"/>
    </row>
    <row r="952" ht="373.5" customHeight="1">
      <c r="I952" s="24"/>
      <c r="J952" s="24"/>
    </row>
    <row r="953" ht="373.5" customHeight="1">
      <c r="I953" s="24"/>
      <c r="J953" s="24"/>
    </row>
    <row r="954" ht="373.5" customHeight="1">
      <c r="I954" s="24"/>
      <c r="J954" s="24"/>
    </row>
    <row r="955" ht="373.5" customHeight="1">
      <c r="I955" s="24"/>
      <c r="J955" s="24"/>
    </row>
    <row r="956" ht="373.5" customHeight="1">
      <c r="I956" s="24"/>
      <c r="J956" s="24"/>
    </row>
    <row r="957" ht="373.5" customHeight="1">
      <c r="I957" s="24"/>
      <c r="J957" s="24"/>
    </row>
    <row r="958" ht="373.5" customHeight="1">
      <c r="I958" s="24"/>
      <c r="J958" s="24"/>
    </row>
    <row r="959" ht="373.5" customHeight="1">
      <c r="I959" s="24"/>
      <c r="J959" s="24"/>
    </row>
    <row r="960" ht="373.5" customHeight="1">
      <c r="I960" s="24"/>
      <c r="J960" s="24"/>
    </row>
    <row r="961" ht="373.5" customHeight="1">
      <c r="I961" s="24"/>
      <c r="J961" s="24"/>
    </row>
    <row r="962" ht="373.5" customHeight="1">
      <c r="I962" s="24"/>
      <c r="J962" s="24"/>
    </row>
    <row r="963" ht="373.5" customHeight="1">
      <c r="I963" s="24"/>
      <c r="J963" s="24"/>
    </row>
    <row r="964" ht="373.5" customHeight="1">
      <c r="I964" s="24"/>
      <c r="J964" s="24"/>
    </row>
    <row r="965" ht="373.5" customHeight="1">
      <c r="I965" s="24"/>
      <c r="J965" s="24"/>
    </row>
    <row r="966" ht="373.5" customHeight="1">
      <c r="I966" s="24"/>
      <c r="J966" s="24"/>
    </row>
    <row r="967" ht="373.5" customHeight="1">
      <c r="I967" s="24"/>
      <c r="J967" s="24"/>
    </row>
    <row r="968" ht="373.5" customHeight="1">
      <c r="I968" s="24"/>
      <c r="J968" s="24"/>
    </row>
    <row r="969" ht="373.5" customHeight="1">
      <c r="I969" s="24"/>
      <c r="J969" s="24"/>
    </row>
    <row r="970" ht="373.5" customHeight="1">
      <c r="I970" s="24"/>
      <c r="J970" s="24"/>
    </row>
    <row r="971" ht="373.5" customHeight="1">
      <c r="I971" s="24"/>
      <c r="J971" s="24"/>
    </row>
    <row r="972" ht="373.5" customHeight="1">
      <c r="I972" s="24"/>
      <c r="J972" s="24"/>
    </row>
    <row r="973" ht="373.5" customHeight="1">
      <c r="I973" s="24"/>
      <c r="J973" s="24"/>
    </row>
    <row r="974" ht="373.5" customHeight="1">
      <c r="I974" s="24"/>
      <c r="J974" s="24"/>
    </row>
    <row r="975" ht="373.5" customHeight="1">
      <c r="I975" s="24"/>
      <c r="J975" s="24"/>
    </row>
    <row r="976" ht="373.5" customHeight="1">
      <c r="I976" s="24"/>
      <c r="J976" s="24"/>
    </row>
    <row r="977" ht="373.5" customHeight="1">
      <c r="I977" s="24"/>
      <c r="J977" s="24"/>
    </row>
    <row r="978" ht="373.5" customHeight="1">
      <c r="I978" s="24"/>
      <c r="J978" s="24"/>
    </row>
    <row r="979" ht="373.5" customHeight="1">
      <c r="I979" s="24"/>
      <c r="J979" s="24"/>
    </row>
    <row r="980" ht="373.5" customHeight="1">
      <c r="I980" s="24"/>
      <c r="J980" s="24"/>
    </row>
    <row r="981" ht="373.5" customHeight="1">
      <c r="I981" s="24"/>
      <c r="J981" s="24"/>
    </row>
    <row r="982" ht="373.5" customHeight="1">
      <c r="I982" s="24"/>
      <c r="J982" s="24"/>
    </row>
    <row r="983" ht="373.5" customHeight="1">
      <c r="I983" s="24"/>
      <c r="J983" s="24"/>
    </row>
    <row r="984" ht="373.5" customHeight="1">
      <c r="I984" s="24"/>
      <c r="J984" s="24"/>
    </row>
    <row r="985" ht="373.5" customHeight="1">
      <c r="I985" s="24"/>
      <c r="J985" s="24"/>
    </row>
    <row r="986" ht="373.5" customHeight="1">
      <c r="I986" s="24"/>
      <c r="J986" s="24"/>
    </row>
    <row r="987" ht="373.5" customHeight="1">
      <c r="I987" s="24"/>
      <c r="J987" s="24"/>
    </row>
    <row r="988" ht="373.5" customHeight="1">
      <c r="I988" s="24"/>
      <c r="J988" s="24"/>
    </row>
    <row r="989" ht="373.5" customHeight="1">
      <c r="I989" s="24"/>
      <c r="J989" s="24"/>
    </row>
    <row r="990" ht="373.5" customHeight="1">
      <c r="I990" s="24"/>
      <c r="J990" s="24"/>
    </row>
    <row r="991" ht="373.5" customHeight="1">
      <c r="I991" s="24"/>
      <c r="J991" s="24"/>
    </row>
    <row r="992" ht="373.5" customHeight="1">
      <c r="I992" s="24"/>
      <c r="J992" s="24"/>
    </row>
    <row r="993" ht="373.5" customHeight="1">
      <c r="I993" s="24"/>
      <c r="J993" s="24"/>
    </row>
    <row r="994" ht="373.5" customHeight="1">
      <c r="I994" s="24"/>
      <c r="J994" s="24"/>
    </row>
    <row r="995" ht="373.5" customHeight="1">
      <c r="I995" s="24"/>
      <c r="J995" s="24"/>
    </row>
    <row r="996" ht="373.5" customHeight="1">
      <c r="I996" s="24"/>
      <c r="J996" s="24"/>
    </row>
    <row r="997" ht="373.5" customHeight="1">
      <c r="I997" s="24"/>
      <c r="J997" s="24"/>
    </row>
    <row r="998" ht="373.5" customHeight="1">
      <c r="I998" s="24"/>
      <c r="J998" s="24"/>
    </row>
    <row r="999" ht="373.5" customHeight="1">
      <c r="I999" s="24"/>
      <c r="J999" s="24"/>
    </row>
    <row r="1000" ht="373.5" customHeight="1">
      <c r="I1000" s="24"/>
      <c r="J1000" s="24"/>
    </row>
  </sheetData>
  <hyperlinks>
    <hyperlink r:id="rId1" ref="I2"/>
    <hyperlink r:id="rId2" ref="J2"/>
    <hyperlink r:id="rId3" ref="I3"/>
    <hyperlink r:id="rId4" ref="J3"/>
    <hyperlink r:id="rId5" ref="I4"/>
    <hyperlink r:id="rId6" ref="I5"/>
    <hyperlink r:id="rId7" ref="J5"/>
    <hyperlink r:id="rId8" ref="I6"/>
    <hyperlink r:id="rId9" ref="J6"/>
    <hyperlink r:id="rId10" ref="I7"/>
    <hyperlink r:id="rId11" ref="I8"/>
    <hyperlink r:id="rId12" ref="J8"/>
    <hyperlink r:id="rId13" ref="I9"/>
    <hyperlink r:id="rId14" ref="I10"/>
    <hyperlink r:id="rId15" ref="I11"/>
    <hyperlink r:id="rId16" ref="I12"/>
    <hyperlink r:id="rId17" ref="J12"/>
    <hyperlink r:id="rId18" ref="I13"/>
    <hyperlink r:id="rId19" ref="I14"/>
    <hyperlink r:id="rId20" ref="J14"/>
    <hyperlink r:id="rId21" ref="I15"/>
    <hyperlink r:id="rId22" ref="I16"/>
    <hyperlink r:id="rId23" ref="J16"/>
    <hyperlink r:id="rId24" ref="I17"/>
    <hyperlink r:id="rId25" ref="J17"/>
    <hyperlink r:id="rId26" ref="I18"/>
    <hyperlink r:id="rId27" ref="J18"/>
    <hyperlink r:id="rId28" ref="I19"/>
    <hyperlink r:id="rId29" ref="J19"/>
    <hyperlink r:id="rId30" ref="I20"/>
    <hyperlink r:id="rId31" ref="J20"/>
    <hyperlink r:id="rId32" ref="I21"/>
    <hyperlink r:id="rId33" ref="J21"/>
    <hyperlink r:id="rId34" ref="I22"/>
    <hyperlink r:id="rId35" ref="I23"/>
    <hyperlink r:id="rId36" ref="I24"/>
    <hyperlink r:id="rId37" ref="J24"/>
    <hyperlink r:id="rId38" ref="I25"/>
    <hyperlink r:id="rId39" ref="J25"/>
    <hyperlink r:id="rId40" ref="I27"/>
    <hyperlink r:id="rId41" ref="I28"/>
    <hyperlink r:id="rId42" ref="J28"/>
  </hyperlinks>
  <drawing r:id="rId43"/>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5.11"/>
    <col customWidth="1" min="3" max="3" width="42.33"/>
    <col customWidth="1" min="8" max="8" width="43.67"/>
    <col customWidth="1" min="9" max="9" width="32.11"/>
    <col customWidth="1" min="10" max="10" width="25.44"/>
    <col customWidth="1" min="11" max="11" width="40.56"/>
  </cols>
  <sheetData>
    <row r="1">
      <c r="A1" s="104" t="s">
        <v>0</v>
      </c>
      <c r="B1" s="104" t="s">
        <v>1</v>
      </c>
      <c r="C1" s="104" t="s">
        <v>2</v>
      </c>
      <c r="D1" s="104" t="s">
        <v>3</v>
      </c>
      <c r="E1" s="104" t="s">
        <v>4</v>
      </c>
      <c r="F1" s="104" t="s">
        <v>5</v>
      </c>
      <c r="G1" s="104" t="s">
        <v>6</v>
      </c>
      <c r="H1" s="104" t="s">
        <v>7</v>
      </c>
      <c r="I1" s="104" t="s">
        <v>8</v>
      </c>
      <c r="J1" s="104" t="s">
        <v>9</v>
      </c>
      <c r="K1" s="104" t="s">
        <v>10</v>
      </c>
      <c r="L1" s="104"/>
      <c r="M1" s="104"/>
      <c r="N1" s="104"/>
      <c r="O1" s="104"/>
      <c r="P1" s="104"/>
      <c r="Q1" s="104"/>
      <c r="R1" s="104"/>
      <c r="S1" s="104"/>
      <c r="T1" s="104"/>
      <c r="U1" s="104"/>
      <c r="V1" s="104"/>
      <c r="W1" s="104"/>
      <c r="X1" s="104"/>
      <c r="Y1" s="104"/>
      <c r="Z1" s="104"/>
      <c r="AA1" s="104"/>
      <c r="AB1" s="104"/>
      <c r="AC1" s="104"/>
    </row>
    <row r="2" ht="340.5" customHeight="1">
      <c r="A2" s="9">
        <f t="shared" ref="A2:A54" si="1">row()-1</f>
        <v>1</v>
      </c>
      <c r="B2" s="10" t="s">
        <v>2405</v>
      </c>
      <c r="C2" s="67"/>
      <c r="D2" s="68" t="s">
        <v>2406</v>
      </c>
      <c r="E2" s="68" t="s">
        <v>2104</v>
      </c>
      <c r="F2" s="68" t="s">
        <v>2407</v>
      </c>
      <c r="G2" s="68" t="s">
        <v>2408</v>
      </c>
      <c r="H2" s="10" t="s">
        <v>2409</v>
      </c>
      <c r="I2" s="47" t="s">
        <v>2410</v>
      </c>
      <c r="J2" s="47" t="s">
        <v>2411</v>
      </c>
      <c r="K2" s="105" t="s">
        <v>2412</v>
      </c>
      <c r="L2" s="106"/>
    </row>
    <row r="3" ht="340.5" customHeight="1">
      <c r="A3" s="9">
        <f t="shared" si="1"/>
        <v>2</v>
      </c>
      <c r="B3" s="10" t="s">
        <v>2413</v>
      </c>
      <c r="C3" s="22"/>
      <c r="D3" s="23" t="s">
        <v>2414</v>
      </c>
      <c r="E3" s="18"/>
      <c r="F3" s="23" t="s">
        <v>2415</v>
      </c>
      <c r="G3" s="18"/>
      <c r="H3" s="23" t="s">
        <v>2416</v>
      </c>
      <c r="I3" s="47" t="s">
        <v>2417</v>
      </c>
      <c r="J3" s="48"/>
      <c r="K3" s="13" t="s">
        <v>2418</v>
      </c>
      <c r="L3" s="20"/>
    </row>
    <row r="4" ht="340.5" customHeight="1">
      <c r="A4" s="9">
        <f t="shared" si="1"/>
        <v>3</v>
      </c>
      <c r="B4" s="107" t="s">
        <v>2419</v>
      </c>
      <c r="C4" s="22"/>
      <c r="D4" s="23" t="s">
        <v>2414</v>
      </c>
      <c r="E4" s="18"/>
      <c r="F4" s="18"/>
      <c r="G4" s="18"/>
      <c r="H4" s="21"/>
      <c r="I4" s="47" t="s">
        <v>2420</v>
      </c>
      <c r="J4" s="48"/>
      <c r="K4" s="13" t="s">
        <v>2421</v>
      </c>
      <c r="L4" s="20"/>
    </row>
    <row r="5" ht="340.5" customHeight="1">
      <c r="A5" s="9">
        <f t="shared" si="1"/>
        <v>4</v>
      </c>
      <c r="B5" s="10" t="s">
        <v>2422</v>
      </c>
      <c r="C5" s="22"/>
      <c r="D5" s="23" t="s">
        <v>2414</v>
      </c>
      <c r="E5" s="18"/>
      <c r="F5" s="18"/>
      <c r="G5" s="18"/>
      <c r="H5" s="10" t="s">
        <v>2423</v>
      </c>
      <c r="I5" s="47" t="s">
        <v>2424</v>
      </c>
      <c r="J5" s="48"/>
      <c r="K5" s="13"/>
      <c r="L5" s="14"/>
    </row>
    <row r="6" ht="340.5" customHeight="1">
      <c r="A6" s="9">
        <f t="shared" si="1"/>
        <v>5</v>
      </c>
      <c r="B6" s="18" t="s">
        <v>2425</v>
      </c>
      <c r="C6" s="22"/>
      <c r="D6" s="23" t="s">
        <v>2414</v>
      </c>
      <c r="E6" s="18"/>
      <c r="F6" s="18"/>
      <c r="G6" s="18"/>
      <c r="H6" s="10" t="s">
        <v>2426</v>
      </c>
      <c r="I6" s="47" t="s">
        <v>2427</v>
      </c>
      <c r="J6" s="48"/>
      <c r="K6" s="13"/>
      <c r="L6" s="20"/>
    </row>
    <row r="7" ht="340.5" customHeight="1">
      <c r="A7" s="9">
        <f t="shared" si="1"/>
        <v>6</v>
      </c>
      <c r="B7" s="18" t="s">
        <v>2428</v>
      </c>
      <c r="C7" s="22"/>
      <c r="D7" s="23" t="s">
        <v>2414</v>
      </c>
      <c r="E7" s="18"/>
      <c r="F7" s="18"/>
      <c r="G7" s="18"/>
      <c r="H7" s="10" t="s">
        <v>2429</v>
      </c>
      <c r="I7" s="47" t="s">
        <v>2430</v>
      </c>
      <c r="J7" s="47" t="s">
        <v>2431</v>
      </c>
      <c r="K7" s="13"/>
      <c r="L7" s="20"/>
    </row>
    <row r="8" ht="340.5" customHeight="1">
      <c r="A8" s="9">
        <f t="shared" si="1"/>
        <v>7</v>
      </c>
      <c r="B8" s="10" t="s">
        <v>2432</v>
      </c>
      <c r="C8" s="11"/>
      <c r="D8" s="10" t="s">
        <v>2414</v>
      </c>
      <c r="E8" s="10" t="s">
        <v>2433</v>
      </c>
      <c r="F8" s="10" t="s">
        <v>2434</v>
      </c>
      <c r="G8" s="10" t="s">
        <v>2434</v>
      </c>
      <c r="H8" s="10" t="s">
        <v>2435</v>
      </c>
      <c r="I8" s="47" t="s">
        <v>2436</v>
      </c>
      <c r="J8" s="47" t="s">
        <v>2437</v>
      </c>
      <c r="K8" s="13"/>
      <c r="L8" s="20"/>
    </row>
    <row r="9" ht="340.5" customHeight="1">
      <c r="A9" s="9">
        <f t="shared" si="1"/>
        <v>8</v>
      </c>
      <c r="B9" s="10" t="s">
        <v>2438</v>
      </c>
      <c r="C9" s="11"/>
      <c r="D9" s="10" t="s">
        <v>2414</v>
      </c>
      <c r="E9" s="10" t="s">
        <v>67</v>
      </c>
      <c r="F9" s="10" t="s">
        <v>2439</v>
      </c>
      <c r="G9" s="10" t="s">
        <v>2439</v>
      </c>
      <c r="H9" s="10" t="s">
        <v>2440</v>
      </c>
      <c r="I9" s="47" t="s">
        <v>2441</v>
      </c>
      <c r="J9" s="47" t="s">
        <v>2442</v>
      </c>
      <c r="K9" s="13"/>
      <c r="L9" s="20"/>
    </row>
    <row r="10" ht="340.5" customHeight="1">
      <c r="A10" s="9">
        <f t="shared" si="1"/>
        <v>9</v>
      </c>
      <c r="B10" s="108" t="s">
        <v>2443</v>
      </c>
      <c r="C10" s="11"/>
      <c r="D10" s="10" t="s">
        <v>2414</v>
      </c>
      <c r="E10" s="10" t="s">
        <v>67</v>
      </c>
      <c r="F10" s="10" t="s">
        <v>2444</v>
      </c>
      <c r="G10" s="10" t="s">
        <v>2445</v>
      </c>
      <c r="H10" s="10" t="s">
        <v>2446</v>
      </c>
      <c r="I10" s="47" t="s">
        <v>2447</v>
      </c>
      <c r="J10" s="47" t="s">
        <v>2448</v>
      </c>
      <c r="K10" s="13"/>
      <c r="L10" s="20"/>
    </row>
    <row r="11" ht="340.5" customHeight="1">
      <c r="A11" s="9">
        <f t="shared" si="1"/>
        <v>10</v>
      </c>
      <c r="B11" s="10" t="s">
        <v>2449</v>
      </c>
      <c r="C11" s="11"/>
      <c r="D11" s="23" t="s">
        <v>2414</v>
      </c>
      <c r="E11" s="23" t="s">
        <v>2450</v>
      </c>
      <c r="F11" s="23" t="s">
        <v>2451</v>
      </c>
      <c r="G11" s="23"/>
      <c r="H11" s="23"/>
      <c r="I11" s="47" t="s">
        <v>2452</v>
      </c>
      <c r="J11" s="47" t="s">
        <v>2453</v>
      </c>
      <c r="K11" s="13"/>
      <c r="L11" s="20"/>
    </row>
    <row r="12" ht="340.5" customHeight="1">
      <c r="A12" s="9">
        <f t="shared" si="1"/>
        <v>11</v>
      </c>
      <c r="B12" s="10" t="s">
        <v>2454</v>
      </c>
      <c r="C12" s="11"/>
      <c r="D12" s="23" t="s">
        <v>2414</v>
      </c>
      <c r="E12" s="23" t="s">
        <v>2176</v>
      </c>
      <c r="F12" s="23" t="s">
        <v>2455</v>
      </c>
      <c r="G12" s="23"/>
      <c r="H12" s="23" t="s">
        <v>2456</v>
      </c>
      <c r="I12" s="47" t="s">
        <v>2457</v>
      </c>
      <c r="J12" s="47" t="s">
        <v>2458</v>
      </c>
      <c r="K12" s="13"/>
      <c r="L12" s="20"/>
    </row>
    <row r="13" ht="340.5" customHeight="1">
      <c r="A13" s="9">
        <f t="shared" si="1"/>
        <v>12</v>
      </c>
      <c r="B13" s="10" t="s">
        <v>2459</v>
      </c>
      <c r="C13" s="11"/>
      <c r="D13" s="23" t="s">
        <v>2414</v>
      </c>
      <c r="E13" s="23" t="s">
        <v>204</v>
      </c>
      <c r="F13" s="23" t="s">
        <v>2460</v>
      </c>
      <c r="G13" s="23"/>
      <c r="H13" s="23" t="s">
        <v>2461</v>
      </c>
      <c r="I13" s="47" t="s">
        <v>2462</v>
      </c>
      <c r="J13" s="47" t="s">
        <v>2463</v>
      </c>
      <c r="K13" s="13"/>
      <c r="L13" s="20"/>
    </row>
    <row r="14" ht="340.5" customHeight="1">
      <c r="A14" s="9">
        <f t="shared" si="1"/>
        <v>13</v>
      </c>
      <c r="B14" s="10" t="s">
        <v>2464</v>
      </c>
      <c r="C14" s="11" t="str">
        <f>IMAGE("https://encrypted-tbn0.gstatic.com/images?q=tbn:ANd9GcSMEFM3pEKpqtw19pIr38DklM-cq892WYx4DrQi0w91yw&amp;s")</f>
        <v/>
      </c>
      <c r="D14" s="10" t="s">
        <v>2406</v>
      </c>
      <c r="E14" s="10"/>
      <c r="F14" s="21"/>
      <c r="G14" s="10"/>
      <c r="H14" s="10" t="s">
        <v>2465</v>
      </c>
      <c r="I14" s="48"/>
      <c r="J14" s="48"/>
      <c r="K14" s="13"/>
      <c r="L14" s="20"/>
    </row>
    <row r="15" ht="340.5" customHeight="1">
      <c r="A15" s="9">
        <f t="shared" si="1"/>
        <v>14</v>
      </c>
      <c r="B15" s="10" t="s">
        <v>2466</v>
      </c>
      <c r="C15" s="11"/>
      <c r="D15" s="10" t="s">
        <v>2414</v>
      </c>
      <c r="E15" s="21"/>
      <c r="F15" s="21"/>
      <c r="G15" s="21"/>
      <c r="H15" s="10" t="s">
        <v>2467</v>
      </c>
      <c r="I15" s="47" t="s">
        <v>2468</v>
      </c>
      <c r="J15" s="48"/>
      <c r="K15" s="13"/>
      <c r="L15" s="57"/>
    </row>
    <row r="16" ht="340.5" customHeight="1">
      <c r="A16" s="9">
        <f t="shared" si="1"/>
        <v>15</v>
      </c>
      <c r="B16" s="10" t="s">
        <v>2469</v>
      </c>
      <c r="C16" s="11" t="str">
        <f>IMAGE("https://attachments.cheqroomcdn.com/app/groups/nyushima/b2150bbe-6bc7-11ee-9957-0a58a9feac02.jpg")</f>
        <v/>
      </c>
      <c r="D16" s="10" t="s">
        <v>2414</v>
      </c>
      <c r="E16" s="10" t="s">
        <v>67</v>
      </c>
      <c r="F16" s="21" t="s">
        <v>2470</v>
      </c>
      <c r="G16" s="10"/>
      <c r="H16" s="23" t="s">
        <v>2471</v>
      </c>
      <c r="I16" s="47" t="s">
        <v>2472</v>
      </c>
      <c r="J16" s="47" t="s">
        <v>2473</v>
      </c>
      <c r="K16" s="13"/>
      <c r="L16" s="20"/>
    </row>
    <row r="17" ht="340.5" customHeight="1">
      <c r="A17" s="9">
        <f t="shared" si="1"/>
        <v>16</v>
      </c>
      <c r="B17" s="18" t="s">
        <v>2474</v>
      </c>
      <c r="C17" s="11" t="str">
        <f>image("https://attachments.cheqroomcdn.com/app/groups/nyushima/dca44ec0-4bcf-11ee-9f40-0a58a9feac02.jpg")</f>
        <v/>
      </c>
      <c r="D17" s="10" t="s">
        <v>2414</v>
      </c>
      <c r="E17" s="10" t="s">
        <v>2104</v>
      </c>
      <c r="F17" s="21" t="s">
        <v>2475</v>
      </c>
      <c r="G17" s="10"/>
      <c r="H17" s="23" t="s">
        <v>2476</v>
      </c>
      <c r="I17" s="47" t="s">
        <v>2477</v>
      </c>
      <c r="J17" s="48"/>
      <c r="K17" s="13" t="s">
        <v>2478</v>
      </c>
      <c r="L17" s="20"/>
    </row>
    <row r="18" ht="340.5" customHeight="1">
      <c r="A18" s="9">
        <f t="shared" si="1"/>
        <v>17</v>
      </c>
      <c r="B18" s="18" t="s">
        <v>2479</v>
      </c>
      <c r="C18" s="11" t="str">
        <f>IMAGE("https://attachments.cheqroomcdn.com/app/groups/nyushima/3298c26c-e4cd-11ed-a5f5-0a58a9feac02.jpg")</f>
        <v/>
      </c>
      <c r="D18" s="10" t="s">
        <v>2414</v>
      </c>
      <c r="E18" s="10" t="s">
        <v>2480</v>
      </c>
      <c r="F18" s="21" t="s">
        <v>2481</v>
      </c>
      <c r="G18" s="10"/>
      <c r="H18" s="23"/>
      <c r="I18" s="48"/>
      <c r="J18" s="48"/>
      <c r="K18" s="13"/>
      <c r="L18" s="20"/>
    </row>
    <row r="19" ht="340.5" customHeight="1">
      <c r="A19" s="9">
        <f t="shared" si="1"/>
        <v>18</v>
      </c>
      <c r="B19" s="10" t="s">
        <v>2482</v>
      </c>
      <c r="C19" s="11"/>
      <c r="D19" s="10" t="s">
        <v>2414</v>
      </c>
      <c r="E19" s="10"/>
      <c r="F19" s="10"/>
      <c r="G19" s="10" t="s">
        <v>2483</v>
      </c>
      <c r="H19" s="10" t="s">
        <v>2484</v>
      </c>
      <c r="I19" s="47" t="s">
        <v>2485</v>
      </c>
      <c r="J19" s="47" t="s">
        <v>2486</v>
      </c>
      <c r="K19" s="13"/>
      <c r="L19" s="20"/>
      <c r="M19" s="15"/>
      <c r="N19" s="16"/>
      <c r="O19" s="17"/>
      <c r="P19" s="16"/>
      <c r="Q19" s="16"/>
      <c r="R19" s="16"/>
      <c r="S19" s="16"/>
      <c r="T19" s="16"/>
      <c r="U19" s="16"/>
      <c r="V19" s="16"/>
      <c r="W19" s="16"/>
      <c r="X19" s="16"/>
      <c r="Y19" s="16"/>
      <c r="Z19" s="16"/>
      <c r="AA19" s="16"/>
      <c r="AB19" s="16"/>
    </row>
    <row r="20" ht="340.5" customHeight="1">
      <c r="A20" s="9">
        <f t="shared" si="1"/>
        <v>19</v>
      </c>
      <c r="B20" s="10" t="s">
        <v>2487</v>
      </c>
      <c r="C20" s="11"/>
      <c r="D20" s="10" t="s">
        <v>2488</v>
      </c>
      <c r="E20" s="21"/>
      <c r="F20" s="21"/>
      <c r="G20" s="21"/>
      <c r="H20" s="23" t="s">
        <v>2489</v>
      </c>
      <c r="I20" s="47" t="s">
        <v>2490</v>
      </c>
      <c r="J20" s="48"/>
      <c r="K20" s="13" t="s">
        <v>2491</v>
      </c>
      <c r="L20" s="20"/>
      <c r="M20" s="15"/>
      <c r="N20" s="16"/>
      <c r="O20" s="17"/>
      <c r="P20" s="16"/>
      <c r="Q20" s="16"/>
      <c r="R20" s="16"/>
      <c r="S20" s="16"/>
      <c r="T20" s="16"/>
      <c r="U20" s="16"/>
      <c r="V20" s="16"/>
      <c r="W20" s="16"/>
      <c r="X20" s="16"/>
      <c r="Y20" s="16"/>
      <c r="Z20" s="16"/>
      <c r="AA20" s="16"/>
      <c r="AB20" s="16"/>
    </row>
    <row r="21" ht="340.5" customHeight="1">
      <c r="A21" s="9">
        <f t="shared" si="1"/>
        <v>20</v>
      </c>
      <c r="B21" s="18" t="s">
        <v>2492</v>
      </c>
      <c r="C21" s="11"/>
      <c r="D21" s="10" t="s">
        <v>2493</v>
      </c>
      <c r="E21" s="10" t="s">
        <v>2433</v>
      </c>
      <c r="F21" s="10" t="s">
        <v>2494</v>
      </c>
      <c r="G21" s="21"/>
      <c r="H21" s="23" t="s">
        <v>2495</v>
      </c>
      <c r="I21" s="47" t="s">
        <v>2496</v>
      </c>
      <c r="J21" s="47" t="s">
        <v>2497</v>
      </c>
      <c r="K21" s="13" t="s">
        <v>2498</v>
      </c>
      <c r="L21" s="20"/>
    </row>
    <row r="22" ht="340.5" customHeight="1">
      <c r="A22" s="9">
        <f t="shared" si="1"/>
        <v>21</v>
      </c>
      <c r="B22" s="18" t="s">
        <v>2499</v>
      </c>
      <c r="C22" s="11"/>
      <c r="D22" s="10" t="s">
        <v>2493</v>
      </c>
      <c r="E22" s="10" t="s">
        <v>2500</v>
      </c>
      <c r="F22" s="10" t="s">
        <v>2501</v>
      </c>
      <c r="G22" s="10" t="s">
        <v>2502</v>
      </c>
      <c r="H22" s="10" t="s">
        <v>2503</v>
      </c>
      <c r="I22" s="47" t="s">
        <v>2504</v>
      </c>
      <c r="J22" s="47" t="s">
        <v>2505</v>
      </c>
      <c r="K22" s="13" t="s">
        <v>2506</v>
      </c>
      <c r="L22" s="20"/>
    </row>
    <row r="23" ht="340.5" customHeight="1">
      <c r="A23" s="9">
        <f t="shared" si="1"/>
        <v>22</v>
      </c>
      <c r="B23" s="10" t="s">
        <v>2507</v>
      </c>
      <c r="C23" s="55"/>
      <c r="D23" s="10" t="s">
        <v>2493</v>
      </c>
      <c r="E23" s="10" t="s">
        <v>2508</v>
      </c>
      <c r="F23" s="10" t="s">
        <v>2509</v>
      </c>
      <c r="G23" s="69"/>
      <c r="H23" s="23" t="s">
        <v>2510</v>
      </c>
      <c r="I23" s="47" t="s">
        <v>2511</v>
      </c>
      <c r="J23" s="47" t="s">
        <v>2512</v>
      </c>
      <c r="K23" s="13" t="s">
        <v>2513</v>
      </c>
      <c r="L23" s="20"/>
    </row>
    <row r="24" ht="340.5" customHeight="1">
      <c r="A24" s="9">
        <f t="shared" si="1"/>
        <v>23</v>
      </c>
      <c r="B24" s="23" t="s">
        <v>2514</v>
      </c>
      <c r="C24" s="11"/>
      <c r="D24" s="10" t="s">
        <v>2493</v>
      </c>
      <c r="E24" s="10" t="s">
        <v>2515</v>
      </c>
      <c r="F24" s="10" t="s">
        <v>2516</v>
      </c>
      <c r="G24" s="10" t="s">
        <v>2516</v>
      </c>
      <c r="H24" s="10" t="s">
        <v>2517</v>
      </c>
      <c r="I24" s="47" t="s">
        <v>2518</v>
      </c>
      <c r="J24" s="47" t="s">
        <v>2519</v>
      </c>
      <c r="K24" s="13" t="s">
        <v>2520</v>
      </c>
      <c r="L24" s="20"/>
    </row>
    <row r="25" ht="340.5" customHeight="1">
      <c r="A25" s="9">
        <f t="shared" si="1"/>
        <v>24</v>
      </c>
      <c r="B25" s="10" t="s">
        <v>2521</v>
      </c>
      <c r="C25" s="11"/>
      <c r="D25" s="10" t="s">
        <v>2493</v>
      </c>
      <c r="E25" s="10" t="s">
        <v>2319</v>
      </c>
      <c r="F25" s="10" t="s">
        <v>2522</v>
      </c>
      <c r="G25" s="21"/>
      <c r="H25" s="23" t="s">
        <v>2523</v>
      </c>
      <c r="I25" s="47" t="s">
        <v>2524</v>
      </c>
      <c r="J25" s="47" t="s">
        <v>2525</v>
      </c>
      <c r="K25" s="13" t="s">
        <v>2506</v>
      </c>
      <c r="L25" s="20"/>
    </row>
    <row r="26" ht="340.5" customHeight="1">
      <c r="A26" s="9">
        <f t="shared" si="1"/>
        <v>25</v>
      </c>
      <c r="B26" s="18" t="s">
        <v>2526</v>
      </c>
      <c r="C26" s="11"/>
      <c r="D26" s="10" t="s">
        <v>2493</v>
      </c>
      <c r="E26" s="10" t="s">
        <v>2319</v>
      </c>
      <c r="F26" s="10" t="s">
        <v>2527</v>
      </c>
      <c r="G26" s="10" t="s">
        <v>2527</v>
      </c>
      <c r="H26" s="10" t="s">
        <v>2528</v>
      </c>
      <c r="I26" s="47" t="s">
        <v>2529</v>
      </c>
      <c r="J26" s="47" t="s">
        <v>2530</v>
      </c>
      <c r="K26" s="13" t="s">
        <v>2531</v>
      </c>
      <c r="L26" s="20"/>
    </row>
    <row r="27" ht="340.5" customHeight="1">
      <c r="A27" s="9">
        <f t="shared" si="1"/>
        <v>26</v>
      </c>
      <c r="B27" s="10" t="s">
        <v>2532</v>
      </c>
      <c r="C27" s="11"/>
      <c r="D27" s="10" t="s">
        <v>2493</v>
      </c>
      <c r="E27" s="21"/>
      <c r="F27" s="21"/>
      <c r="G27" s="10" t="s">
        <v>2533</v>
      </c>
      <c r="H27" s="10" t="s">
        <v>2534</v>
      </c>
      <c r="I27" s="47" t="s">
        <v>2535</v>
      </c>
      <c r="J27" s="47" t="s">
        <v>2535</v>
      </c>
      <c r="K27" s="13"/>
      <c r="L27" s="20"/>
    </row>
    <row r="28" ht="340.5" customHeight="1">
      <c r="A28" s="9">
        <f t="shared" si="1"/>
        <v>27</v>
      </c>
      <c r="B28" s="18" t="s">
        <v>2536</v>
      </c>
      <c r="C28" s="11" t="str">
        <f>IMAGE("https://attachments.cheqroomcdn.com/app/groups/nyushima/b77facae-ced1-11ee-9819-0a58a9feac02.jpg")</f>
        <v/>
      </c>
      <c r="D28" s="10" t="s">
        <v>2493</v>
      </c>
      <c r="E28" s="10" t="s">
        <v>2537</v>
      </c>
      <c r="F28" s="21" t="s">
        <v>2538</v>
      </c>
      <c r="G28" s="10"/>
      <c r="H28" s="23" t="s">
        <v>2539</v>
      </c>
      <c r="I28" s="47" t="s">
        <v>2540</v>
      </c>
      <c r="J28" s="48"/>
      <c r="K28" s="13" t="s">
        <v>2541</v>
      </c>
      <c r="L28" s="20"/>
    </row>
    <row r="29" ht="340.5" customHeight="1">
      <c r="A29" s="9">
        <f t="shared" si="1"/>
        <v>28</v>
      </c>
      <c r="B29" s="18" t="s">
        <v>2542</v>
      </c>
      <c r="C29" s="11" t="str">
        <f>image("https://attachments.cheqroomcdn.com/app/groups/nyushima/fd432606-6ee8-11ee-a1e4-0a58a9feac02.jpg")</f>
        <v/>
      </c>
      <c r="D29" s="10" t="s">
        <v>2493</v>
      </c>
      <c r="E29" s="10"/>
      <c r="F29" s="21"/>
      <c r="G29" s="10"/>
      <c r="H29" s="23" t="s">
        <v>2543</v>
      </c>
      <c r="I29" s="47" t="s">
        <v>2544</v>
      </c>
      <c r="J29" s="48"/>
      <c r="K29" s="13"/>
      <c r="L29" s="20"/>
    </row>
    <row r="30" ht="340.5" customHeight="1">
      <c r="A30" s="9">
        <f t="shared" si="1"/>
        <v>29</v>
      </c>
      <c r="B30" s="18" t="s">
        <v>2545</v>
      </c>
      <c r="C30" s="11" t="str">
        <f>image("https://attachments.cheqroomcdn.com/app/groups/nyushima/40623b2e-8425-11ee-b13f-0a58a9feac02.jpg")</f>
        <v/>
      </c>
      <c r="D30" s="10" t="s">
        <v>2493</v>
      </c>
      <c r="E30" s="10" t="s">
        <v>2450</v>
      </c>
      <c r="F30" s="21" t="s">
        <v>2546</v>
      </c>
      <c r="G30" s="10"/>
      <c r="H30" s="23"/>
      <c r="I30" s="48"/>
      <c r="J30" s="47" t="s">
        <v>2547</v>
      </c>
      <c r="K30" s="13" t="s">
        <v>2548</v>
      </c>
      <c r="L30" s="20"/>
    </row>
    <row r="31" ht="340.5" customHeight="1">
      <c r="A31" s="9">
        <f t="shared" si="1"/>
        <v>30</v>
      </c>
      <c r="B31" s="10" t="s">
        <v>2549</v>
      </c>
      <c r="C31" s="11"/>
      <c r="D31" s="10" t="s">
        <v>324</v>
      </c>
      <c r="E31" s="10" t="s">
        <v>396</v>
      </c>
      <c r="F31" s="10" t="s">
        <v>2550</v>
      </c>
      <c r="G31" s="10" t="s">
        <v>2550</v>
      </c>
      <c r="H31" s="10" t="s">
        <v>2551</v>
      </c>
      <c r="I31" s="47" t="s">
        <v>2552</v>
      </c>
      <c r="J31" s="48"/>
      <c r="K31" s="13" t="s">
        <v>2553</v>
      </c>
    </row>
    <row r="32" ht="340.5" customHeight="1">
      <c r="A32" s="9">
        <f t="shared" si="1"/>
        <v>31</v>
      </c>
      <c r="B32" s="10" t="s">
        <v>2554</v>
      </c>
      <c r="C32" s="62"/>
      <c r="D32" s="63" t="s">
        <v>324</v>
      </c>
      <c r="E32" s="63" t="s">
        <v>396</v>
      </c>
      <c r="F32" s="63"/>
      <c r="G32" s="63"/>
      <c r="H32" s="10" t="s">
        <v>2555</v>
      </c>
      <c r="I32" s="47" t="s">
        <v>2556</v>
      </c>
      <c r="J32" s="48"/>
      <c r="K32" s="13"/>
    </row>
    <row r="33" ht="340.5" customHeight="1">
      <c r="A33" s="9">
        <f t="shared" si="1"/>
        <v>32</v>
      </c>
      <c r="B33" s="18" t="s">
        <v>2557</v>
      </c>
      <c r="C33" s="67"/>
      <c r="D33" s="68" t="s">
        <v>324</v>
      </c>
      <c r="E33" s="68" t="s">
        <v>2104</v>
      </c>
      <c r="F33" s="68"/>
      <c r="G33" s="31"/>
      <c r="H33" s="93" t="s">
        <v>2558</v>
      </c>
      <c r="I33" s="47" t="s">
        <v>2559</v>
      </c>
      <c r="J33" s="48"/>
      <c r="K33" s="13"/>
    </row>
    <row r="34" ht="340.5" customHeight="1">
      <c r="A34" s="9">
        <f t="shared" si="1"/>
        <v>33</v>
      </c>
      <c r="B34" s="10" t="s">
        <v>2560</v>
      </c>
      <c r="C34" s="67"/>
      <c r="D34" s="68" t="s">
        <v>324</v>
      </c>
      <c r="E34" s="68" t="s">
        <v>2104</v>
      </c>
      <c r="F34" s="109" t="s">
        <v>2561</v>
      </c>
      <c r="G34" s="31"/>
      <c r="H34" s="93" t="s">
        <v>2562</v>
      </c>
      <c r="I34" s="47" t="s">
        <v>2563</v>
      </c>
      <c r="J34" s="48"/>
      <c r="K34" s="13"/>
    </row>
    <row r="35" ht="340.5" customHeight="1">
      <c r="A35" s="9">
        <f t="shared" si="1"/>
        <v>34</v>
      </c>
      <c r="B35" s="18" t="s">
        <v>2564</v>
      </c>
      <c r="C35" s="11"/>
      <c r="D35" s="10" t="s">
        <v>324</v>
      </c>
      <c r="E35" s="10" t="s">
        <v>396</v>
      </c>
      <c r="F35" s="21"/>
      <c r="G35" s="21"/>
      <c r="H35" s="93" t="s">
        <v>2565</v>
      </c>
      <c r="I35" s="47" t="s">
        <v>2566</v>
      </c>
      <c r="J35" s="47" t="s">
        <v>2567</v>
      </c>
      <c r="K35" s="13"/>
    </row>
    <row r="36" ht="340.5" customHeight="1">
      <c r="A36" s="9">
        <f t="shared" si="1"/>
        <v>35</v>
      </c>
      <c r="B36" s="10" t="s">
        <v>2568</v>
      </c>
      <c r="C36" s="22"/>
      <c r="D36" s="23" t="s">
        <v>324</v>
      </c>
      <c r="E36" s="23" t="s">
        <v>2569</v>
      </c>
      <c r="F36" s="23">
        <v>520.0</v>
      </c>
      <c r="G36" s="18"/>
      <c r="H36" s="10" t="s">
        <v>2570</v>
      </c>
      <c r="I36" s="47" t="s">
        <v>2571</v>
      </c>
      <c r="J36" s="48"/>
      <c r="K36" s="13"/>
    </row>
    <row r="37" ht="340.5" customHeight="1">
      <c r="A37" s="9">
        <f t="shared" si="1"/>
        <v>36</v>
      </c>
      <c r="B37" s="10" t="s">
        <v>2572</v>
      </c>
      <c r="C37" s="11"/>
      <c r="D37" s="10" t="s">
        <v>324</v>
      </c>
      <c r="E37" s="10" t="s">
        <v>2573</v>
      </c>
      <c r="F37" s="10" t="s">
        <v>2574</v>
      </c>
      <c r="G37" s="21"/>
      <c r="H37" s="93" t="s">
        <v>2575</v>
      </c>
      <c r="I37" s="47" t="s">
        <v>2576</v>
      </c>
      <c r="J37" s="47" t="s">
        <v>2577</v>
      </c>
      <c r="K37" s="13" t="s">
        <v>2578</v>
      </c>
    </row>
    <row r="38" ht="340.5" customHeight="1">
      <c r="A38" s="9">
        <f t="shared" si="1"/>
        <v>37</v>
      </c>
      <c r="B38" s="10" t="s">
        <v>2579</v>
      </c>
      <c r="C38" s="22"/>
      <c r="D38" s="23" t="s">
        <v>324</v>
      </c>
      <c r="E38" s="23" t="s">
        <v>2580</v>
      </c>
      <c r="F38" s="18"/>
      <c r="G38" s="18"/>
      <c r="H38" s="10" t="s">
        <v>2581</v>
      </c>
      <c r="I38" s="47" t="s">
        <v>2582</v>
      </c>
      <c r="J38" s="48"/>
      <c r="K38" s="13"/>
    </row>
    <row r="39" ht="340.5" customHeight="1">
      <c r="A39" s="9">
        <f t="shared" si="1"/>
        <v>38</v>
      </c>
      <c r="B39" s="18" t="s">
        <v>2583</v>
      </c>
      <c r="C39" s="11"/>
      <c r="D39" s="10" t="s">
        <v>324</v>
      </c>
      <c r="E39" s="10" t="s">
        <v>2584</v>
      </c>
      <c r="F39" s="21"/>
      <c r="G39" s="10"/>
      <c r="H39" s="10" t="s">
        <v>2585</v>
      </c>
      <c r="I39" s="47" t="s">
        <v>2586</v>
      </c>
      <c r="J39" s="48"/>
      <c r="K39" s="13"/>
    </row>
    <row r="40" ht="340.5" customHeight="1">
      <c r="A40" s="9">
        <f t="shared" si="1"/>
        <v>39</v>
      </c>
      <c r="B40" s="10" t="s">
        <v>2587</v>
      </c>
      <c r="C40" s="22"/>
      <c r="D40" s="10" t="s">
        <v>324</v>
      </c>
      <c r="E40" s="10" t="s">
        <v>396</v>
      </c>
      <c r="F40" s="21"/>
      <c r="G40" s="10">
        <v>50314.0</v>
      </c>
      <c r="H40" s="10" t="s">
        <v>2588</v>
      </c>
      <c r="I40" s="47" t="s">
        <v>2589</v>
      </c>
      <c r="J40" s="47" t="s">
        <v>2589</v>
      </c>
      <c r="K40" s="13"/>
    </row>
    <row r="41" ht="340.5" customHeight="1">
      <c r="A41" s="9">
        <f t="shared" si="1"/>
        <v>40</v>
      </c>
      <c r="B41" s="10" t="s">
        <v>2590</v>
      </c>
      <c r="C41" s="11"/>
      <c r="D41" s="10" t="s">
        <v>324</v>
      </c>
      <c r="E41" s="10" t="s">
        <v>396</v>
      </c>
      <c r="F41" s="21"/>
      <c r="G41" s="10">
        <v>50316.0</v>
      </c>
      <c r="H41" s="10" t="s">
        <v>2591</v>
      </c>
      <c r="I41" s="47" t="s">
        <v>2592</v>
      </c>
      <c r="J41" s="47" t="s">
        <v>2592</v>
      </c>
      <c r="K41" s="13"/>
    </row>
    <row r="42" ht="340.5" customHeight="1">
      <c r="A42" s="9">
        <f t="shared" si="1"/>
        <v>41</v>
      </c>
      <c r="B42" s="10" t="s">
        <v>2593</v>
      </c>
      <c r="C42" s="11"/>
      <c r="D42" s="10" t="s">
        <v>324</v>
      </c>
      <c r="E42" s="21"/>
      <c r="F42" s="21"/>
      <c r="G42" s="21"/>
      <c r="H42" s="93" t="s">
        <v>2594</v>
      </c>
      <c r="I42" s="47" t="s">
        <v>2595</v>
      </c>
      <c r="J42" s="48"/>
      <c r="K42" s="13"/>
    </row>
    <row r="43" ht="340.5" customHeight="1">
      <c r="A43" s="9">
        <f t="shared" si="1"/>
        <v>42</v>
      </c>
      <c r="B43" s="10" t="s">
        <v>2596</v>
      </c>
      <c r="C43" s="11"/>
      <c r="D43" s="10" t="s">
        <v>324</v>
      </c>
      <c r="E43" s="10" t="s">
        <v>511</v>
      </c>
      <c r="F43" s="21"/>
      <c r="G43" s="21"/>
      <c r="H43" s="93" t="s">
        <v>2597</v>
      </c>
      <c r="I43" s="47" t="s">
        <v>2598</v>
      </c>
      <c r="J43" s="48"/>
      <c r="K43" s="13"/>
    </row>
    <row r="44" ht="340.5" customHeight="1">
      <c r="A44" s="9">
        <f t="shared" si="1"/>
        <v>43</v>
      </c>
      <c r="B44" s="18" t="s">
        <v>2599</v>
      </c>
      <c r="C44" s="11" t="str">
        <f>IMAGE("https://attachments.cheqroomcdn.com/app/groups/nyushima/599a72f8-6c99-11ee-b756-0a58a9feac02.jpg")</f>
        <v/>
      </c>
      <c r="D44" s="10" t="s">
        <v>324</v>
      </c>
      <c r="E44" s="10" t="s">
        <v>2600</v>
      </c>
      <c r="F44" s="21"/>
      <c r="G44" s="10"/>
      <c r="H44" s="93" t="s">
        <v>2601</v>
      </c>
      <c r="I44" s="47" t="s">
        <v>2602</v>
      </c>
      <c r="J44" s="48"/>
      <c r="K44" s="13" t="s">
        <v>2603</v>
      </c>
    </row>
    <row r="45" ht="340.5" customHeight="1">
      <c r="A45" s="9">
        <f t="shared" si="1"/>
        <v>44</v>
      </c>
      <c r="B45" s="18" t="s">
        <v>2604</v>
      </c>
      <c r="C45" s="11" t="str">
        <f>IMAGE("https://m.media-amazon.com/images/I/618tuNdVpoL.jpg")</f>
        <v/>
      </c>
      <c r="D45" s="10" t="s">
        <v>324</v>
      </c>
      <c r="E45" s="10" t="s">
        <v>396</v>
      </c>
      <c r="F45" s="21"/>
      <c r="G45" s="10"/>
      <c r="H45" s="93" t="s">
        <v>2605</v>
      </c>
      <c r="I45" s="47" t="s">
        <v>2606</v>
      </c>
      <c r="J45" s="48"/>
      <c r="K45" s="13" t="s">
        <v>2607</v>
      </c>
    </row>
    <row r="46" ht="340.5" customHeight="1">
      <c r="A46" s="9">
        <f t="shared" si="1"/>
        <v>45</v>
      </c>
      <c r="B46" s="18" t="s">
        <v>2608</v>
      </c>
      <c r="C46" s="11" t="str">
        <f>IMAGE("https://encrypted-tbn0.gstatic.com/images?q=tbn:ANd9GcTTT2iKfOYi0RF-RY4nEyA8unx5VRqHWmTqjEJNWaY1Hg&amp;s")</f>
        <v/>
      </c>
      <c r="D46" s="10" t="s">
        <v>324</v>
      </c>
      <c r="E46" s="10" t="s">
        <v>2609</v>
      </c>
      <c r="F46" s="21"/>
      <c r="G46" s="10"/>
      <c r="H46" s="93" t="s">
        <v>2610</v>
      </c>
      <c r="I46" s="47" t="s">
        <v>2611</v>
      </c>
      <c r="J46" s="48"/>
      <c r="K46" s="13" t="s">
        <v>2612</v>
      </c>
    </row>
    <row r="47" ht="340.5" customHeight="1">
      <c r="A47" s="9">
        <f t="shared" si="1"/>
        <v>46</v>
      </c>
      <c r="B47" s="18" t="s">
        <v>2613</v>
      </c>
      <c r="C47" s="22"/>
      <c r="D47" s="10" t="s">
        <v>333</v>
      </c>
      <c r="E47" s="23" t="s">
        <v>351</v>
      </c>
      <c r="F47" s="18"/>
      <c r="G47" s="18"/>
      <c r="H47" s="10" t="s">
        <v>2614</v>
      </c>
      <c r="I47" s="47" t="s">
        <v>2615</v>
      </c>
      <c r="J47" s="47" t="s">
        <v>2616</v>
      </c>
      <c r="K47" s="13"/>
    </row>
    <row r="48" ht="340.5" customHeight="1">
      <c r="A48" s="9">
        <f t="shared" si="1"/>
        <v>47</v>
      </c>
      <c r="B48" s="18" t="s">
        <v>2617</v>
      </c>
      <c r="C48" s="11"/>
      <c r="D48" s="10" t="s">
        <v>333</v>
      </c>
      <c r="E48" s="21"/>
      <c r="F48" s="21"/>
      <c r="G48" s="21"/>
      <c r="H48" s="93" t="s">
        <v>2618</v>
      </c>
      <c r="I48" s="47" t="s">
        <v>2619</v>
      </c>
      <c r="J48" s="48"/>
      <c r="K48" s="13"/>
    </row>
    <row r="49" ht="340.5" customHeight="1">
      <c r="A49" s="9">
        <f t="shared" si="1"/>
        <v>48</v>
      </c>
      <c r="B49" s="18" t="s">
        <v>2620</v>
      </c>
      <c r="C49" s="22"/>
      <c r="D49" s="23" t="s">
        <v>333</v>
      </c>
      <c r="E49" s="23" t="s">
        <v>351</v>
      </c>
      <c r="F49" s="18"/>
      <c r="G49" s="18"/>
      <c r="H49" s="10" t="s">
        <v>2621</v>
      </c>
      <c r="I49" s="47" t="s">
        <v>2622</v>
      </c>
      <c r="J49" s="48"/>
      <c r="K49" s="13"/>
    </row>
    <row r="50" ht="340.5" customHeight="1">
      <c r="A50" s="9">
        <f t="shared" si="1"/>
        <v>49</v>
      </c>
      <c r="B50" s="18" t="s">
        <v>2623</v>
      </c>
      <c r="C50" s="22"/>
      <c r="D50" s="23" t="s">
        <v>333</v>
      </c>
      <c r="E50" s="23" t="s">
        <v>511</v>
      </c>
      <c r="F50" s="18"/>
      <c r="G50" s="18"/>
      <c r="H50" s="10" t="s">
        <v>2624</v>
      </c>
      <c r="I50" s="47" t="s">
        <v>2625</v>
      </c>
      <c r="J50" s="48"/>
      <c r="K50" s="13"/>
    </row>
    <row r="51" ht="340.5" customHeight="1">
      <c r="A51" s="9">
        <f t="shared" si="1"/>
        <v>50</v>
      </c>
      <c r="B51" s="10" t="s">
        <v>2626</v>
      </c>
      <c r="C51" s="22"/>
      <c r="D51" s="23" t="s">
        <v>333</v>
      </c>
      <c r="E51" s="23" t="s">
        <v>396</v>
      </c>
      <c r="F51" s="18"/>
      <c r="G51" s="23" t="s">
        <v>2627</v>
      </c>
      <c r="H51" s="93" t="s">
        <v>2628</v>
      </c>
      <c r="I51" s="47" t="s">
        <v>2629</v>
      </c>
      <c r="J51" s="48"/>
      <c r="K51" s="13"/>
    </row>
    <row r="52" ht="340.5" customHeight="1">
      <c r="A52" s="9">
        <f t="shared" si="1"/>
        <v>51</v>
      </c>
      <c r="B52" s="18" t="s">
        <v>2630</v>
      </c>
      <c r="C52" s="11" t="str">
        <f>IMAGE("https://attachments.cheqroomcdn.com/app/groups/nyushima/718e4d6a-454a-11ee-98b3-0a58a9feac02.jpg")</f>
        <v/>
      </c>
      <c r="D52" s="10" t="s">
        <v>333</v>
      </c>
      <c r="E52" s="10" t="s">
        <v>511</v>
      </c>
      <c r="F52" s="21"/>
      <c r="G52" s="10"/>
      <c r="H52" s="93" t="s">
        <v>2631</v>
      </c>
      <c r="I52" s="47" t="s">
        <v>2632</v>
      </c>
      <c r="J52" s="48"/>
      <c r="K52" s="13"/>
    </row>
    <row r="53" ht="340.5" customHeight="1">
      <c r="A53" s="9">
        <f t="shared" si="1"/>
        <v>52</v>
      </c>
      <c r="B53" s="18" t="s">
        <v>2633</v>
      </c>
      <c r="C53" s="11" t="str">
        <f>IMAGE("https://attachments.cheqroomcdn.com/app/groups/nyushima/ca5c9288-9f32-11ea-9d80-0ab1c1b62efe.jpg")</f>
        <v/>
      </c>
      <c r="D53" s="10" t="s">
        <v>333</v>
      </c>
      <c r="E53" s="10" t="s">
        <v>351</v>
      </c>
      <c r="F53" s="21"/>
      <c r="G53" s="10"/>
      <c r="H53" s="93" t="s">
        <v>2634</v>
      </c>
      <c r="I53" s="47" t="s">
        <v>2622</v>
      </c>
      <c r="J53" s="48"/>
      <c r="K53" s="13"/>
    </row>
    <row r="54" ht="340.5" customHeight="1">
      <c r="A54" s="9">
        <f t="shared" si="1"/>
        <v>53</v>
      </c>
      <c r="B54" s="18" t="s">
        <v>2635</v>
      </c>
      <c r="C54" s="11" t="str">
        <f>IMAGE("https://attachments.cheqroomcdn.com/app/groups/nyushima/9171e9da-44e4-11ef-a69c-0a58a9feac02-L.jpg")</f>
        <v/>
      </c>
      <c r="D54" s="10" t="s">
        <v>2493</v>
      </c>
      <c r="E54" s="10" t="s">
        <v>2636</v>
      </c>
      <c r="F54" s="21" t="s">
        <v>2637</v>
      </c>
      <c r="G54" s="10"/>
      <c r="H54" s="93" t="s">
        <v>2638</v>
      </c>
      <c r="I54" s="47" t="s">
        <v>2639</v>
      </c>
      <c r="J54" s="47" t="s">
        <v>2640</v>
      </c>
      <c r="K54" s="13" t="s">
        <v>2641</v>
      </c>
    </row>
    <row r="55" ht="340.5" customHeight="1">
      <c r="I55" s="48"/>
      <c r="J55" s="48"/>
    </row>
    <row r="56" ht="340.5" customHeight="1">
      <c r="I56" s="48"/>
      <c r="J56" s="48"/>
    </row>
    <row r="57" ht="340.5" customHeight="1">
      <c r="I57" s="48"/>
      <c r="J57" s="48"/>
    </row>
    <row r="58" ht="340.5" customHeight="1">
      <c r="I58" s="48"/>
      <c r="J58" s="48"/>
    </row>
    <row r="59" ht="340.5" customHeight="1">
      <c r="I59" s="48"/>
      <c r="J59" s="48"/>
    </row>
    <row r="60" ht="340.5" customHeight="1">
      <c r="I60" s="48"/>
      <c r="J60" s="48"/>
    </row>
    <row r="61" ht="340.5" customHeight="1">
      <c r="I61" s="48"/>
      <c r="J61" s="48"/>
    </row>
    <row r="62" ht="340.5" customHeight="1">
      <c r="I62" s="48"/>
      <c r="J62" s="48"/>
    </row>
    <row r="63" ht="340.5" customHeight="1">
      <c r="I63" s="48"/>
      <c r="J63" s="48"/>
    </row>
    <row r="64" ht="340.5" customHeight="1">
      <c r="I64" s="48"/>
      <c r="J64" s="48"/>
    </row>
    <row r="65" ht="340.5" customHeight="1">
      <c r="I65" s="48"/>
      <c r="J65" s="48"/>
    </row>
    <row r="66" ht="340.5" customHeight="1">
      <c r="I66" s="48"/>
      <c r="J66" s="48"/>
    </row>
    <row r="67" ht="340.5" customHeight="1">
      <c r="I67" s="48"/>
      <c r="J67" s="48"/>
    </row>
    <row r="68" ht="340.5" customHeight="1">
      <c r="I68" s="48"/>
      <c r="J68" s="48"/>
    </row>
    <row r="69" ht="340.5" customHeight="1">
      <c r="I69" s="48"/>
      <c r="J69" s="48"/>
    </row>
    <row r="70" ht="340.5" customHeight="1">
      <c r="I70" s="48"/>
      <c r="J70" s="48"/>
    </row>
    <row r="71" ht="340.5" customHeight="1">
      <c r="I71" s="48"/>
      <c r="J71" s="48"/>
    </row>
    <row r="72" ht="340.5" customHeight="1">
      <c r="I72" s="48"/>
      <c r="J72" s="48"/>
    </row>
    <row r="73" ht="340.5" customHeight="1">
      <c r="I73" s="48"/>
      <c r="J73" s="48"/>
    </row>
    <row r="74" ht="340.5" customHeight="1">
      <c r="I74" s="48"/>
      <c r="J74" s="48"/>
    </row>
    <row r="75" ht="340.5" customHeight="1">
      <c r="I75" s="48"/>
      <c r="J75" s="48"/>
    </row>
    <row r="76" ht="340.5" customHeight="1">
      <c r="I76" s="48"/>
      <c r="J76" s="48"/>
    </row>
    <row r="77" ht="340.5" customHeight="1">
      <c r="I77" s="48"/>
      <c r="J77" s="48"/>
    </row>
    <row r="78" ht="340.5" customHeight="1">
      <c r="I78" s="48"/>
      <c r="J78" s="48"/>
    </row>
    <row r="79" ht="340.5" customHeight="1">
      <c r="I79" s="48"/>
      <c r="J79" s="48"/>
    </row>
    <row r="80" ht="340.5" customHeight="1">
      <c r="I80" s="48"/>
      <c r="J80" s="48"/>
    </row>
    <row r="81" ht="340.5" customHeight="1">
      <c r="I81" s="48"/>
      <c r="J81" s="48"/>
    </row>
    <row r="82" ht="340.5" customHeight="1">
      <c r="I82" s="48"/>
      <c r="J82" s="48"/>
    </row>
    <row r="83" ht="340.5" customHeight="1">
      <c r="I83" s="48"/>
      <c r="J83" s="48"/>
    </row>
    <row r="84" ht="340.5" customHeight="1">
      <c r="I84" s="48"/>
      <c r="J84" s="48"/>
    </row>
    <row r="85" ht="340.5" customHeight="1">
      <c r="I85" s="48"/>
      <c r="J85" s="48"/>
    </row>
    <row r="86" ht="340.5" customHeight="1">
      <c r="I86" s="48"/>
      <c r="J86" s="48"/>
    </row>
    <row r="87" ht="340.5" customHeight="1">
      <c r="I87" s="48"/>
      <c r="J87" s="48"/>
    </row>
    <row r="88" ht="340.5" customHeight="1">
      <c r="I88" s="48"/>
      <c r="J88" s="48"/>
    </row>
    <row r="89" ht="340.5" customHeight="1">
      <c r="I89" s="48"/>
      <c r="J89" s="48"/>
    </row>
    <row r="90" ht="340.5" customHeight="1">
      <c r="I90" s="48"/>
      <c r="J90" s="48"/>
    </row>
    <row r="91" ht="340.5" customHeight="1">
      <c r="I91" s="48"/>
      <c r="J91" s="48"/>
    </row>
    <row r="92" ht="340.5" customHeight="1">
      <c r="I92" s="48"/>
      <c r="J92" s="48"/>
    </row>
    <row r="93" ht="340.5" customHeight="1">
      <c r="I93" s="48"/>
      <c r="J93" s="48"/>
    </row>
    <row r="94" ht="340.5" customHeight="1">
      <c r="I94" s="48"/>
      <c r="J94" s="48"/>
    </row>
    <row r="95" ht="340.5" customHeight="1">
      <c r="I95" s="48"/>
      <c r="J95" s="48"/>
    </row>
    <row r="96" ht="340.5" customHeight="1">
      <c r="I96" s="48"/>
      <c r="J96" s="48"/>
    </row>
    <row r="97" ht="340.5" customHeight="1">
      <c r="I97" s="48"/>
      <c r="J97" s="48"/>
    </row>
    <row r="98" ht="340.5" customHeight="1">
      <c r="I98" s="48"/>
      <c r="J98" s="48"/>
    </row>
    <row r="99" ht="340.5" customHeight="1">
      <c r="I99" s="48"/>
      <c r="J99" s="48"/>
    </row>
    <row r="100" ht="340.5" customHeight="1">
      <c r="I100" s="48"/>
      <c r="J100" s="48"/>
    </row>
    <row r="101" ht="340.5" customHeight="1">
      <c r="I101" s="48"/>
      <c r="J101" s="48"/>
    </row>
    <row r="102" ht="340.5" customHeight="1">
      <c r="I102" s="48"/>
      <c r="J102" s="48"/>
    </row>
    <row r="103" ht="340.5" customHeight="1">
      <c r="I103" s="48"/>
      <c r="J103" s="48"/>
    </row>
    <row r="104" ht="340.5" customHeight="1">
      <c r="I104" s="48"/>
      <c r="J104" s="48"/>
    </row>
    <row r="105" ht="340.5" customHeight="1">
      <c r="I105" s="48"/>
      <c r="J105" s="48"/>
    </row>
    <row r="106" ht="340.5" customHeight="1">
      <c r="I106" s="48"/>
      <c r="J106" s="48"/>
    </row>
    <row r="107" ht="340.5" customHeight="1">
      <c r="I107" s="48"/>
      <c r="J107" s="48"/>
    </row>
    <row r="108" ht="340.5" customHeight="1">
      <c r="I108" s="48"/>
      <c r="J108" s="48"/>
    </row>
    <row r="109" ht="340.5" customHeight="1">
      <c r="I109" s="48"/>
      <c r="J109" s="48"/>
    </row>
    <row r="110" ht="340.5" customHeight="1">
      <c r="I110" s="48"/>
      <c r="J110" s="48"/>
    </row>
    <row r="111" ht="340.5" customHeight="1">
      <c r="I111" s="48"/>
      <c r="J111" s="48"/>
    </row>
    <row r="112" ht="340.5" customHeight="1">
      <c r="I112" s="48"/>
      <c r="J112" s="48"/>
    </row>
    <row r="113" ht="340.5" customHeight="1">
      <c r="I113" s="48"/>
      <c r="J113" s="48"/>
    </row>
    <row r="114" ht="340.5" customHeight="1">
      <c r="I114" s="48"/>
      <c r="J114" s="48"/>
    </row>
    <row r="115" ht="340.5" customHeight="1">
      <c r="I115" s="48"/>
      <c r="J115" s="48"/>
    </row>
    <row r="116" ht="340.5" customHeight="1">
      <c r="I116" s="48"/>
      <c r="J116" s="48"/>
    </row>
    <row r="117" ht="340.5" customHeight="1">
      <c r="I117" s="48"/>
      <c r="J117" s="48"/>
    </row>
    <row r="118" ht="340.5" customHeight="1">
      <c r="I118" s="48"/>
      <c r="J118" s="48"/>
    </row>
    <row r="119" ht="340.5" customHeight="1">
      <c r="I119" s="48"/>
      <c r="J119" s="48"/>
    </row>
    <row r="120" ht="340.5" customHeight="1">
      <c r="I120" s="48"/>
      <c r="J120" s="48"/>
    </row>
    <row r="121" ht="340.5" customHeight="1">
      <c r="I121" s="48"/>
      <c r="J121" s="48"/>
    </row>
    <row r="122" ht="340.5" customHeight="1">
      <c r="I122" s="48"/>
      <c r="J122" s="48"/>
    </row>
    <row r="123" ht="340.5" customHeight="1">
      <c r="I123" s="48"/>
      <c r="J123" s="48"/>
    </row>
    <row r="124" ht="340.5" customHeight="1">
      <c r="I124" s="48"/>
      <c r="J124" s="48"/>
    </row>
    <row r="125" ht="340.5" customHeight="1">
      <c r="I125" s="48"/>
      <c r="J125" s="48"/>
    </row>
    <row r="126" ht="340.5" customHeight="1">
      <c r="I126" s="48"/>
      <c r="J126" s="48"/>
    </row>
    <row r="127" ht="340.5" customHeight="1">
      <c r="I127" s="48"/>
      <c r="J127" s="48"/>
    </row>
    <row r="128" ht="340.5" customHeight="1">
      <c r="I128" s="48"/>
      <c r="J128" s="48"/>
    </row>
    <row r="129" ht="340.5" customHeight="1">
      <c r="I129" s="48"/>
      <c r="J129" s="48"/>
    </row>
    <row r="130" ht="340.5" customHeight="1">
      <c r="I130" s="48"/>
      <c r="J130" s="48"/>
    </row>
    <row r="131" ht="340.5" customHeight="1">
      <c r="I131" s="48"/>
      <c r="J131" s="48"/>
    </row>
    <row r="132" ht="340.5" customHeight="1">
      <c r="I132" s="48"/>
      <c r="J132" s="48"/>
    </row>
    <row r="133" ht="340.5" customHeight="1">
      <c r="I133" s="48"/>
      <c r="J133" s="48"/>
    </row>
    <row r="134" ht="340.5" customHeight="1">
      <c r="I134" s="48"/>
      <c r="J134" s="48"/>
    </row>
    <row r="135" ht="340.5" customHeight="1">
      <c r="I135" s="48"/>
      <c r="J135" s="48"/>
    </row>
    <row r="136" ht="340.5" customHeight="1">
      <c r="I136" s="48"/>
      <c r="J136" s="48"/>
    </row>
    <row r="137" ht="340.5" customHeight="1">
      <c r="I137" s="48"/>
      <c r="J137" s="48"/>
    </row>
    <row r="138" ht="340.5" customHeight="1">
      <c r="I138" s="48"/>
      <c r="J138" s="48"/>
    </row>
    <row r="139" ht="340.5" customHeight="1">
      <c r="I139" s="48"/>
      <c r="J139" s="48"/>
    </row>
    <row r="140" ht="340.5" customHeight="1">
      <c r="I140" s="48"/>
      <c r="J140" s="48"/>
    </row>
    <row r="141" ht="340.5" customHeight="1">
      <c r="I141" s="48"/>
      <c r="J141" s="48"/>
    </row>
    <row r="142" ht="340.5" customHeight="1">
      <c r="I142" s="48"/>
      <c r="J142" s="48"/>
    </row>
    <row r="143" ht="340.5" customHeight="1">
      <c r="I143" s="48"/>
      <c r="J143" s="48"/>
    </row>
    <row r="144" ht="340.5" customHeight="1">
      <c r="I144" s="48"/>
      <c r="J144" s="48"/>
    </row>
    <row r="145" ht="340.5" customHeight="1">
      <c r="I145" s="48"/>
      <c r="J145" s="48"/>
    </row>
    <row r="146" ht="340.5" customHeight="1">
      <c r="I146" s="48"/>
      <c r="J146" s="48"/>
    </row>
    <row r="147" ht="340.5" customHeight="1">
      <c r="I147" s="48"/>
      <c r="J147" s="48"/>
    </row>
    <row r="148" ht="340.5" customHeight="1">
      <c r="I148" s="48"/>
      <c r="J148" s="48"/>
    </row>
    <row r="149" ht="340.5" customHeight="1">
      <c r="I149" s="48"/>
      <c r="J149" s="48"/>
    </row>
    <row r="150" ht="340.5" customHeight="1">
      <c r="I150" s="48"/>
      <c r="J150" s="48"/>
    </row>
    <row r="151" ht="340.5" customHeight="1">
      <c r="I151" s="48"/>
      <c r="J151" s="48"/>
    </row>
    <row r="152" ht="340.5" customHeight="1">
      <c r="I152" s="48"/>
      <c r="J152" s="48"/>
    </row>
    <row r="153" ht="340.5" customHeight="1">
      <c r="I153" s="48"/>
      <c r="J153" s="48"/>
    </row>
    <row r="154" ht="340.5" customHeight="1">
      <c r="I154" s="48"/>
      <c r="J154" s="48"/>
    </row>
    <row r="155" ht="340.5" customHeight="1">
      <c r="I155" s="48"/>
      <c r="J155" s="48"/>
    </row>
    <row r="156" ht="340.5" customHeight="1">
      <c r="I156" s="48"/>
      <c r="J156" s="48"/>
    </row>
    <row r="157" ht="340.5" customHeight="1">
      <c r="I157" s="48"/>
      <c r="J157" s="48"/>
    </row>
    <row r="158" ht="340.5" customHeight="1">
      <c r="I158" s="48"/>
      <c r="J158" s="48"/>
    </row>
    <row r="159" ht="340.5" customHeight="1">
      <c r="I159" s="48"/>
      <c r="J159" s="48"/>
    </row>
    <row r="160" ht="340.5" customHeight="1">
      <c r="I160" s="48"/>
      <c r="J160" s="48"/>
    </row>
    <row r="161" ht="340.5" customHeight="1">
      <c r="I161" s="48"/>
      <c r="J161" s="48"/>
    </row>
    <row r="162" ht="340.5" customHeight="1">
      <c r="I162" s="48"/>
      <c r="J162" s="48"/>
    </row>
    <row r="163" ht="340.5" customHeight="1">
      <c r="I163" s="48"/>
      <c r="J163" s="48"/>
    </row>
    <row r="164" ht="340.5" customHeight="1">
      <c r="I164" s="48"/>
      <c r="J164" s="48"/>
    </row>
    <row r="165" ht="340.5" customHeight="1">
      <c r="I165" s="48"/>
      <c r="J165" s="48"/>
    </row>
    <row r="166" ht="340.5" customHeight="1">
      <c r="I166" s="48"/>
      <c r="J166" s="48"/>
    </row>
    <row r="167" ht="340.5" customHeight="1">
      <c r="I167" s="48"/>
      <c r="J167" s="48"/>
    </row>
    <row r="168" ht="340.5" customHeight="1">
      <c r="I168" s="48"/>
      <c r="J168" s="48"/>
    </row>
    <row r="169" ht="340.5" customHeight="1">
      <c r="I169" s="48"/>
      <c r="J169" s="48"/>
    </row>
    <row r="170" ht="340.5" customHeight="1">
      <c r="I170" s="48"/>
      <c r="J170" s="48"/>
    </row>
    <row r="171" ht="340.5" customHeight="1">
      <c r="I171" s="48"/>
      <c r="J171" s="48"/>
    </row>
    <row r="172" ht="340.5" customHeight="1">
      <c r="I172" s="48"/>
      <c r="J172" s="48"/>
    </row>
    <row r="173" ht="340.5" customHeight="1">
      <c r="I173" s="48"/>
      <c r="J173" s="48"/>
    </row>
    <row r="174" ht="340.5" customHeight="1">
      <c r="I174" s="48"/>
      <c r="J174" s="48"/>
    </row>
    <row r="175" ht="340.5" customHeight="1">
      <c r="I175" s="48"/>
      <c r="J175" s="48"/>
    </row>
    <row r="176" ht="340.5" customHeight="1">
      <c r="I176" s="48"/>
      <c r="J176" s="48"/>
    </row>
    <row r="177" ht="340.5" customHeight="1">
      <c r="I177" s="48"/>
      <c r="J177" s="48"/>
    </row>
    <row r="178" ht="340.5" customHeight="1">
      <c r="I178" s="48"/>
      <c r="J178" s="48"/>
    </row>
    <row r="179" ht="340.5" customHeight="1">
      <c r="I179" s="48"/>
      <c r="J179" s="48"/>
    </row>
    <row r="180" ht="340.5" customHeight="1">
      <c r="I180" s="48"/>
      <c r="J180" s="48"/>
    </row>
    <row r="181" ht="340.5" customHeight="1">
      <c r="I181" s="48"/>
      <c r="J181" s="48"/>
    </row>
    <row r="182" ht="340.5" customHeight="1">
      <c r="I182" s="48"/>
      <c r="J182" s="48"/>
    </row>
    <row r="183" ht="340.5" customHeight="1">
      <c r="I183" s="48"/>
      <c r="J183" s="48"/>
    </row>
    <row r="184" ht="340.5" customHeight="1">
      <c r="I184" s="48"/>
      <c r="J184" s="48"/>
    </row>
    <row r="185" ht="340.5" customHeight="1">
      <c r="I185" s="48"/>
      <c r="J185" s="48"/>
    </row>
    <row r="186" ht="340.5" customHeight="1">
      <c r="I186" s="48"/>
      <c r="J186" s="48"/>
    </row>
    <row r="187" ht="340.5" customHeight="1">
      <c r="I187" s="48"/>
      <c r="J187" s="48"/>
    </row>
    <row r="188" ht="340.5" customHeight="1">
      <c r="I188" s="48"/>
      <c r="J188" s="48"/>
    </row>
    <row r="189" ht="340.5" customHeight="1">
      <c r="I189" s="48"/>
      <c r="J189" s="48"/>
    </row>
    <row r="190" ht="340.5" customHeight="1">
      <c r="I190" s="48"/>
      <c r="J190" s="48"/>
    </row>
    <row r="191" ht="340.5" customHeight="1">
      <c r="I191" s="48"/>
      <c r="J191" s="48"/>
    </row>
    <row r="192" ht="340.5" customHeight="1">
      <c r="I192" s="48"/>
      <c r="J192" s="48"/>
    </row>
    <row r="193" ht="340.5" customHeight="1">
      <c r="I193" s="48"/>
      <c r="J193" s="48"/>
    </row>
    <row r="194" ht="340.5" customHeight="1">
      <c r="I194" s="48"/>
      <c r="J194" s="48"/>
    </row>
    <row r="195" ht="340.5" customHeight="1">
      <c r="I195" s="48"/>
      <c r="J195" s="48"/>
    </row>
    <row r="196" ht="340.5" customHeight="1">
      <c r="I196" s="48"/>
      <c r="J196" s="48"/>
    </row>
    <row r="197" ht="340.5" customHeight="1">
      <c r="I197" s="48"/>
      <c r="J197" s="48"/>
    </row>
    <row r="198" ht="340.5" customHeight="1">
      <c r="I198" s="48"/>
      <c r="J198" s="48"/>
    </row>
    <row r="199" ht="340.5" customHeight="1">
      <c r="I199" s="48"/>
      <c r="J199" s="48"/>
    </row>
    <row r="200" ht="340.5" customHeight="1">
      <c r="I200" s="48"/>
      <c r="J200" s="48"/>
    </row>
    <row r="201" ht="340.5" customHeight="1">
      <c r="I201" s="48"/>
      <c r="J201" s="48"/>
    </row>
    <row r="202" ht="340.5" customHeight="1">
      <c r="I202" s="48"/>
      <c r="J202" s="48"/>
    </row>
    <row r="203" ht="340.5" customHeight="1">
      <c r="I203" s="48"/>
      <c r="J203" s="48"/>
    </row>
    <row r="204" ht="340.5" customHeight="1">
      <c r="I204" s="48"/>
      <c r="J204" s="48"/>
    </row>
    <row r="205" ht="340.5" customHeight="1">
      <c r="I205" s="48"/>
      <c r="J205" s="48"/>
    </row>
    <row r="206" ht="340.5" customHeight="1">
      <c r="I206" s="48"/>
      <c r="J206" s="48"/>
    </row>
    <row r="207" ht="340.5" customHeight="1">
      <c r="I207" s="48"/>
      <c r="J207" s="48"/>
    </row>
    <row r="208" ht="340.5" customHeight="1">
      <c r="I208" s="48"/>
      <c r="J208" s="48"/>
    </row>
    <row r="209" ht="340.5" customHeight="1">
      <c r="I209" s="48"/>
      <c r="J209" s="48"/>
    </row>
    <row r="210" ht="340.5" customHeight="1">
      <c r="I210" s="48"/>
      <c r="J210" s="48"/>
    </row>
    <row r="211" ht="340.5" customHeight="1">
      <c r="I211" s="48"/>
      <c r="J211" s="48"/>
    </row>
    <row r="212" ht="340.5" customHeight="1">
      <c r="I212" s="48"/>
      <c r="J212" s="48"/>
    </row>
    <row r="213" ht="340.5" customHeight="1">
      <c r="I213" s="48"/>
      <c r="J213" s="48"/>
    </row>
    <row r="214" ht="340.5" customHeight="1">
      <c r="I214" s="48"/>
      <c r="J214" s="48"/>
    </row>
    <row r="215" ht="340.5" customHeight="1">
      <c r="I215" s="48"/>
      <c r="J215" s="48"/>
    </row>
    <row r="216" ht="340.5" customHeight="1">
      <c r="I216" s="48"/>
      <c r="J216" s="48"/>
    </row>
    <row r="217" ht="340.5" customHeight="1">
      <c r="I217" s="48"/>
      <c r="J217" s="48"/>
    </row>
    <row r="218" ht="340.5" customHeight="1">
      <c r="I218" s="48"/>
      <c r="J218" s="48"/>
    </row>
    <row r="219" ht="340.5" customHeight="1">
      <c r="I219" s="48"/>
      <c r="J219" s="48"/>
    </row>
    <row r="220" ht="340.5" customHeight="1">
      <c r="I220" s="48"/>
      <c r="J220" s="48"/>
    </row>
    <row r="221" ht="340.5" customHeight="1">
      <c r="I221" s="48"/>
      <c r="J221" s="48"/>
    </row>
    <row r="222" ht="340.5" customHeight="1">
      <c r="I222" s="48"/>
      <c r="J222" s="48"/>
    </row>
    <row r="223" ht="340.5" customHeight="1">
      <c r="I223" s="48"/>
      <c r="J223" s="48"/>
    </row>
    <row r="224" ht="340.5" customHeight="1">
      <c r="I224" s="48"/>
      <c r="J224" s="48"/>
    </row>
    <row r="225" ht="340.5" customHeight="1">
      <c r="I225" s="48"/>
      <c r="J225" s="48"/>
    </row>
    <row r="226" ht="340.5" customHeight="1">
      <c r="I226" s="48"/>
      <c r="J226" s="48"/>
    </row>
    <row r="227" ht="340.5" customHeight="1">
      <c r="I227" s="48"/>
      <c r="J227" s="48"/>
    </row>
    <row r="228" ht="340.5" customHeight="1">
      <c r="I228" s="48"/>
      <c r="J228" s="48"/>
    </row>
    <row r="229" ht="340.5" customHeight="1">
      <c r="I229" s="48"/>
      <c r="J229" s="48"/>
    </row>
    <row r="230" ht="340.5" customHeight="1">
      <c r="I230" s="48"/>
      <c r="J230" s="48"/>
    </row>
    <row r="231" ht="340.5" customHeight="1">
      <c r="I231" s="48"/>
      <c r="J231" s="48"/>
    </row>
    <row r="232" ht="340.5" customHeight="1">
      <c r="I232" s="48"/>
      <c r="J232" s="48"/>
    </row>
    <row r="233" ht="340.5" customHeight="1">
      <c r="I233" s="48"/>
      <c r="J233" s="48"/>
    </row>
    <row r="234" ht="340.5" customHeight="1">
      <c r="I234" s="48"/>
      <c r="J234" s="48"/>
    </row>
    <row r="235" ht="340.5" customHeight="1">
      <c r="I235" s="48"/>
      <c r="J235" s="48"/>
    </row>
    <row r="236" ht="340.5" customHeight="1">
      <c r="I236" s="48"/>
      <c r="J236" s="48"/>
    </row>
    <row r="237" ht="340.5" customHeight="1">
      <c r="I237" s="48"/>
      <c r="J237" s="48"/>
    </row>
    <row r="238" ht="340.5" customHeight="1">
      <c r="I238" s="48"/>
      <c r="J238" s="48"/>
    </row>
    <row r="239" ht="340.5" customHeight="1">
      <c r="I239" s="48"/>
      <c r="J239" s="48"/>
    </row>
    <row r="240" ht="340.5" customHeight="1">
      <c r="I240" s="48"/>
      <c r="J240" s="48"/>
    </row>
    <row r="241" ht="340.5" customHeight="1">
      <c r="I241" s="48"/>
      <c r="J241" s="48"/>
    </row>
    <row r="242" ht="340.5" customHeight="1">
      <c r="I242" s="48"/>
      <c r="J242" s="48"/>
    </row>
    <row r="243" ht="340.5" customHeight="1">
      <c r="I243" s="48"/>
      <c r="J243" s="48"/>
    </row>
    <row r="244" ht="340.5" customHeight="1">
      <c r="I244" s="48"/>
      <c r="J244" s="48"/>
    </row>
    <row r="245" ht="340.5" customHeight="1">
      <c r="I245" s="48"/>
      <c r="J245" s="48"/>
    </row>
    <row r="246" ht="340.5" customHeight="1">
      <c r="I246" s="48"/>
      <c r="J246" s="48"/>
    </row>
    <row r="247" ht="340.5" customHeight="1">
      <c r="I247" s="48"/>
      <c r="J247" s="48"/>
    </row>
    <row r="248" ht="340.5" customHeight="1">
      <c r="I248" s="48"/>
      <c r="J248" s="48"/>
    </row>
    <row r="249" ht="340.5" customHeight="1">
      <c r="I249" s="48"/>
      <c r="J249" s="48"/>
    </row>
    <row r="250" ht="340.5" customHeight="1">
      <c r="I250" s="48"/>
      <c r="J250" s="48"/>
    </row>
    <row r="251" ht="340.5" customHeight="1">
      <c r="I251" s="48"/>
      <c r="J251" s="48"/>
    </row>
    <row r="252" ht="340.5" customHeight="1">
      <c r="I252" s="48"/>
      <c r="J252" s="48"/>
    </row>
    <row r="253" ht="340.5" customHeight="1">
      <c r="I253" s="48"/>
      <c r="J253" s="48"/>
    </row>
    <row r="254" ht="340.5" customHeight="1">
      <c r="I254" s="48"/>
      <c r="J254" s="48"/>
    </row>
    <row r="255" ht="340.5" customHeight="1">
      <c r="I255" s="48"/>
      <c r="J255" s="48"/>
    </row>
    <row r="256" ht="340.5" customHeight="1">
      <c r="I256" s="48"/>
      <c r="J256" s="48"/>
    </row>
    <row r="257" ht="340.5" customHeight="1">
      <c r="I257" s="48"/>
      <c r="J257" s="48"/>
    </row>
    <row r="258" ht="340.5" customHeight="1">
      <c r="I258" s="48"/>
      <c r="J258" s="48"/>
    </row>
    <row r="259" ht="340.5" customHeight="1">
      <c r="I259" s="48"/>
      <c r="J259" s="48"/>
    </row>
    <row r="260" ht="340.5" customHeight="1">
      <c r="I260" s="48"/>
      <c r="J260" s="48"/>
    </row>
    <row r="261" ht="340.5" customHeight="1">
      <c r="I261" s="48"/>
      <c r="J261" s="48"/>
    </row>
    <row r="262" ht="340.5" customHeight="1">
      <c r="I262" s="48"/>
      <c r="J262" s="48"/>
    </row>
    <row r="263" ht="340.5" customHeight="1">
      <c r="I263" s="48"/>
      <c r="J263" s="48"/>
    </row>
    <row r="264" ht="340.5" customHeight="1">
      <c r="I264" s="48"/>
      <c r="J264" s="48"/>
    </row>
    <row r="265" ht="340.5" customHeight="1">
      <c r="I265" s="48"/>
      <c r="J265" s="48"/>
    </row>
    <row r="266" ht="340.5" customHeight="1">
      <c r="I266" s="48"/>
      <c r="J266" s="48"/>
    </row>
    <row r="267" ht="340.5" customHeight="1">
      <c r="I267" s="48"/>
      <c r="J267" s="48"/>
    </row>
    <row r="268" ht="340.5" customHeight="1">
      <c r="I268" s="48"/>
      <c r="J268" s="48"/>
    </row>
    <row r="269" ht="340.5" customHeight="1">
      <c r="I269" s="48"/>
      <c r="J269" s="48"/>
    </row>
    <row r="270" ht="340.5" customHeight="1">
      <c r="I270" s="48"/>
      <c r="J270" s="48"/>
    </row>
    <row r="271" ht="340.5" customHeight="1">
      <c r="I271" s="48"/>
      <c r="J271" s="48"/>
    </row>
    <row r="272" ht="340.5" customHeight="1">
      <c r="I272" s="48"/>
      <c r="J272" s="48"/>
    </row>
    <row r="273" ht="340.5" customHeight="1">
      <c r="I273" s="48"/>
      <c r="J273" s="48"/>
    </row>
    <row r="274" ht="340.5" customHeight="1">
      <c r="I274" s="48"/>
      <c r="J274" s="48"/>
    </row>
    <row r="275" ht="340.5" customHeight="1">
      <c r="I275" s="48"/>
      <c r="J275" s="48"/>
    </row>
    <row r="276" ht="340.5" customHeight="1">
      <c r="I276" s="48"/>
      <c r="J276" s="48"/>
    </row>
    <row r="277" ht="340.5" customHeight="1">
      <c r="I277" s="48"/>
      <c r="J277" s="48"/>
    </row>
    <row r="278" ht="340.5" customHeight="1">
      <c r="I278" s="48"/>
      <c r="J278" s="48"/>
    </row>
    <row r="279" ht="340.5" customHeight="1">
      <c r="I279" s="48"/>
      <c r="J279" s="48"/>
    </row>
    <row r="280" ht="340.5" customHeight="1">
      <c r="I280" s="48"/>
      <c r="J280" s="48"/>
    </row>
    <row r="281" ht="340.5" customHeight="1">
      <c r="I281" s="48"/>
      <c r="J281" s="48"/>
    </row>
    <row r="282" ht="340.5" customHeight="1">
      <c r="I282" s="48"/>
      <c r="J282" s="48"/>
    </row>
    <row r="283" ht="340.5" customHeight="1">
      <c r="I283" s="48"/>
      <c r="J283" s="48"/>
    </row>
    <row r="284" ht="340.5" customHeight="1">
      <c r="I284" s="48"/>
      <c r="J284" s="48"/>
    </row>
    <row r="285" ht="340.5" customHeight="1">
      <c r="I285" s="48"/>
      <c r="J285" s="48"/>
    </row>
    <row r="286" ht="340.5" customHeight="1">
      <c r="I286" s="48"/>
      <c r="J286" s="48"/>
    </row>
    <row r="287" ht="340.5" customHeight="1">
      <c r="I287" s="48"/>
      <c r="J287" s="48"/>
    </row>
    <row r="288" ht="340.5" customHeight="1">
      <c r="I288" s="48"/>
      <c r="J288" s="48"/>
    </row>
    <row r="289" ht="340.5" customHeight="1">
      <c r="I289" s="48"/>
      <c r="J289" s="48"/>
    </row>
    <row r="290" ht="340.5" customHeight="1">
      <c r="I290" s="48"/>
      <c r="J290" s="48"/>
    </row>
    <row r="291" ht="340.5" customHeight="1">
      <c r="I291" s="48"/>
      <c r="J291" s="48"/>
    </row>
    <row r="292" ht="340.5" customHeight="1">
      <c r="I292" s="48"/>
      <c r="J292" s="48"/>
    </row>
    <row r="293" ht="340.5" customHeight="1">
      <c r="I293" s="48"/>
      <c r="J293" s="48"/>
    </row>
    <row r="294" ht="340.5" customHeight="1">
      <c r="I294" s="48"/>
      <c r="J294" s="48"/>
    </row>
    <row r="295" ht="340.5" customHeight="1">
      <c r="I295" s="48"/>
      <c r="J295" s="48"/>
    </row>
    <row r="296" ht="340.5" customHeight="1">
      <c r="I296" s="48"/>
      <c r="J296" s="48"/>
    </row>
    <row r="297" ht="340.5" customHeight="1">
      <c r="I297" s="48"/>
      <c r="J297" s="48"/>
    </row>
    <row r="298" ht="340.5" customHeight="1">
      <c r="I298" s="48"/>
      <c r="J298" s="48"/>
    </row>
    <row r="299" ht="340.5" customHeight="1">
      <c r="I299" s="48"/>
      <c r="J299" s="48"/>
    </row>
    <row r="300" ht="340.5" customHeight="1">
      <c r="I300" s="48"/>
      <c r="J300" s="48"/>
    </row>
    <row r="301" ht="340.5" customHeight="1">
      <c r="I301" s="48"/>
      <c r="J301" s="48"/>
    </row>
    <row r="302" ht="340.5" customHeight="1">
      <c r="I302" s="48"/>
      <c r="J302" s="48"/>
    </row>
    <row r="303" ht="340.5" customHeight="1">
      <c r="I303" s="48"/>
      <c r="J303" s="48"/>
    </row>
    <row r="304" ht="340.5" customHeight="1">
      <c r="I304" s="48"/>
      <c r="J304" s="48"/>
    </row>
    <row r="305" ht="340.5" customHeight="1">
      <c r="I305" s="48"/>
      <c r="J305" s="48"/>
    </row>
    <row r="306" ht="340.5" customHeight="1">
      <c r="I306" s="48"/>
      <c r="J306" s="48"/>
    </row>
    <row r="307" ht="340.5" customHeight="1">
      <c r="I307" s="48"/>
      <c r="J307" s="48"/>
    </row>
    <row r="308" ht="340.5" customHeight="1">
      <c r="I308" s="48"/>
      <c r="J308" s="48"/>
    </row>
    <row r="309" ht="340.5" customHeight="1">
      <c r="I309" s="48"/>
      <c r="J309" s="48"/>
    </row>
    <row r="310" ht="340.5" customHeight="1">
      <c r="I310" s="48"/>
      <c r="J310" s="48"/>
    </row>
    <row r="311" ht="340.5" customHeight="1">
      <c r="I311" s="48"/>
      <c r="J311" s="48"/>
    </row>
    <row r="312" ht="340.5" customHeight="1">
      <c r="I312" s="48"/>
      <c r="J312" s="48"/>
    </row>
    <row r="313" ht="340.5" customHeight="1">
      <c r="I313" s="48"/>
      <c r="J313" s="48"/>
    </row>
    <row r="314" ht="340.5" customHeight="1">
      <c r="I314" s="48"/>
      <c r="J314" s="48"/>
    </row>
    <row r="315" ht="340.5" customHeight="1">
      <c r="I315" s="48"/>
      <c r="J315" s="48"/>
    </row>
    <row r="316" ht="340.5" customHeight="1">
      <c r="I316" s="48"/>
      <c r="J316" s="48"/>
    </row>
    <row r="317" ht="340.5" customHeight="1">
      <c r="I317" s="48"/>
      <c r="J317" s="48"/>
    </row>
    <row r="318" ht="340.5" customHeight="1">
      <c r="I318" s="48"/>
      <c r="J318" s="48"/>
    </row>
    <row r="319" ht="340.5" customHeight="1">
      <c r="I319" s="48"/>
      <c r="J319" s="48"/>
    </row>
    <row r="320" ht="340.5" customHeight="1">
      <c r="I320" s="48"/>
      <c r="J320" s="48"/>
    </row>
    <row r="321" ht="340.5" customHeight="1">
      <c r="I321" s="48"/>
      <c r="J321" s="48"/>
    </row>
    <row r="322" ht="340.5" customHeight="1">
      <c r="I322" s="48"/>
      <c r="J322" s="48"/>
    </row>
    <row r="323" ht="340.5" customHeight="1">
      <c r="I323" s="48"/>
      <c r="J323" s="48"/>
    </row>
    <row r="324" ht="340.5" customHeight="1">
      <c r="I324" s="48"/>
      <c r="J324" s="48"/>
    </row>
    <row r="325" ht="340.5" customHeight="1">
      <c r="I325" s="48"/>
      <c r="J325" s="48"/>
    </row>
    <row r="326" ht="340.5" customHeight="1">
      <c r="I326" s="48"/>
      <c r="J326" s="48"/>
    </row>
    <row r="327" ht="340.5" customHeight="1">
      <c r="I327" s="48"/>
      <c r="J327" s="48"/>
    </row>
    <row r="328" ht="340.5" customHeight="1">
      <c r="I328" s="48"/>
      <c r="J328" s="48"/>
    </row>
    <row r="329" ht="340.5" customHeight="1">
      <c r="I329" s="48"/>
      <c r="J329" s="48"/>
    </row>
    <row r="330" ht="340.5" customHeight="1">
      <c r="I330" s="48"/>
      <c r="J330" s="48"/>
    </row>
    <row r="331" ht="340.5" customHeight="1">
      <c r="I331" s="48"/>
      <c r="J331" s="48"/>
    </row>
    <row r="332" ht="340.5" customHeight="1">
      <c r="I332" s="48"/>
      <c r="J332" s="48"/>
    </row>
    <row r="333" ht="340.5" customHeight="1">
      <c r="I333" s="48"/>
      <c r="J333" s="48"/>
    </row>
    <row r="334" ht="340.5" customHeight="1">
      <c r="I334" s="48"/>
      <c r="J334" s="48"/>
    </row>
    <row r="335" ht="340.5" customHeight="1">
      <c r="I335" s="48"/>
      <c r="J335" s="48"/>
    </row>
    <row r="336" ht="340.5" customHeight="1">
      <c r="I336" s="48"/>
      <c r="J336" s="48"/>
    </row>
    <row r="337" ht="340.5" customHeight="1">
      <c r="I337" s="48"/>
      <c r="J337" s="48"/>
    </row>
    <row r="338" ht="340.5" customHeight="1">
      <c r="I338" s="48"/>
      <c r="J338" s="48"/>
    </row>
    <row r="339" ht="340.5" customHeight="1">
      <c r="I339" s="48"/>
      <c r="J339" s="48"/>
    </row>
    <row r="340" ht="340.5" customHeight="1">
      <c r="I340" s="48"/>
      <c r="J340" s="48"/>
    </row>
    <row r="341" ht="340.5" customHeight="1">
      <c r="I341" s="48"/>
      <c r="J341" s="48"/>
    </row>
    <row r="342" ht="340.5" customHeight="1">
      <c r="I342" s="48"/>
      <c r="J342" s="48"/>
    </row>
    <row r="343" ht="340.5" customHeight="1">
      <c r="I343" s="48"/>
      <c r="J343" s="48"/>
    </row>
    <row r="344" ht="340.5" customHeight="1">
      <c r="I344" s="48"/>
      <c r="J344" s="48"/>
    </row>
    <row r="345" ht="340.5" customHeight="1">
      <c r="I345" s="48"/>
      <c r="J345" s="48"/>
    </row>
    <row r="346" ht="340.5" customHeight="1">
      <c r="I346" s="48"/>
      <c r="J346" s="48"/>
    </row>
    <row r="347" ht="340.5" customHeight="1">
      <c r="I347" s="48"/>
      <c r="J347" s="48"/>
    </row>
    <row r="348" ht="340.5" customHeight="1">
      <c r="I348" s="48"/>
      <c r="J348" s="48"/>
    </row>
    <row r="349" ht="340.5" customHeight="1">
      <c r="I349" s="48"/>
      <c r="J349" s="48"/>
    </row>
    <row r="350" ht="340.5" customHeight="1">
      <c r="I350" s="48"/>
      <c r="J350" s="48"/>
    </row>
    <row r="351" ht="340.5" customHeight="1">
      <c r="I351" s="48"/>
      <c r="J351" s="48"/>
    </row>
    <row r="352" ht="340.5" customHeight="1">
      <c r="I352" s="48"/>
      <c r="J352" s="48"/>
    </row>
    <row r="353" ht="340.5" customHeight="1">
      <c r="I353" s="48"/>
      <c r="J353" s="48"/>
    </row>
    <row r="354" ht="340.5" customHeight="1">
      <c r="I354" s="48"/>
      <c r="J354" s="48"/>
    </row>
    <row r="355" ht="340.5" customHeight="1">
      <c r="I355" s="48"/>
      <c r="J355" s="48"/>
    </row>
    <row r="356" ht="340.5" customHeight="1">
      <c r="I356" s="48"/>
      <c r="J356" s="48"/>
    </row>
    <row r="357" ht="340.5" customHeight="1">
      <c r="I357" s="48"/>
      <c r="J357" s="48"/>
    </row>
    <row r="358" ht="340.5" customHeight="1">
      <c r="I358" s="48"/>
      <c r="J358" s="48"/>
    </row>
    <row r="359" ht="340.5" customHeight="1">
      <c r="I359" s="48"/>
      <c r="J359" s="48"/>
    </row>
    <row r="360" ht="340.5" customHeight="1">
      <c r="I360" s="48"/>
      <c r="J360" s="48"/>
    </row>
    <row r="361" ht="340.5" customHeight="1">
      <c r="I361" s="48"/>
      <c r="J361" s="48"/>
    </row>
    <row r="362" ht="340.5" customHeight="1">
      <c r="I362" s="48"/>
      <c r="J362" s="48"/>
    </row>
    <row r="363" ht="340.5" customHeight="1">
      <c r="I363" s="48"/>
      <c r="J363" s="48"/>
    </row>
    <row r="364" ht="340.5" customHeight="1">
      <c r="I364" s="48"/>
      <c r="J364" s="48"/>
    </row>
    <row r="365" ht="340.5" customHeight="1">
      <c r="I365" s="48"/>
      <c r="J365" s="48"/>
    </row>
    <row r="366" ht="340.5" customHeight="1">
      <c r="I366" s="48"/>
      <c r="J366" s="48"/>
    </row>
    <row r="367" ht="340.5" customHeight="1">
      <c r="I367" s="48"/>
      <c r="J367" s="48"/>
    </row>
    <row r="368" ht="340.5" customHeight="1">
      <c r="I368" s="48"/>
      <c r="J368" s="48"/>
    </row>
    <row r="369" ht="340.5" customHeight="1">
      <c r="I369" s="48"/>
      <c r="J369" s="48"/>
    </row>
    <row r="370" ht="340.5" customHeight="1">
      <c r="I370" s="48"/>
      <c r="J370" s="48"/>
    </row>
    <row r="371" ht="340.5" customHeight="1">
      <c r="I371" s="48"/>
      <c r="J371" s="48"/>
    </row>
    <row r="372" ht="340.5" customHeight="1">
      <c r="I372" s="48"/>
      <c r="J372" s="48"/>
    </row>
    <row r="373" ht="340.5" customHeight="1">
      <c r="I373" s="48"/>
      <c r="J373" s="48"/>
    </row>
    <row r="374" ht="340.5" customHeight="1">
      <c r="I374" s="48"/>
      <c r="J374" s="48"/>
    </row>
    <row r="375" ht="340.5" customHeight="1">
      <c r="I375" s="48"/>
      <c r="J375" s="48"/>
    </row>
    <row r="376" ht="340.5" customHeight="1">
      <c r="I376" s="48"/>
      <c r="J376" s="48"/>
    </row>
    <row r="377" ht="340.5" customHeight="1">
      <c r="I377" s="48"/>
      <c r="J377" s="48"/>
    </row>
    <row r="378" ht="340.5" customHeight="1">
      <c r="I378" s="48"/>
      <c r="J378" s="48"/>
    </row>
    <row r="379" ht="340.5" customHeight="1">
      <c r="I379" s="48"/>
      <c r="J379" s="48"/>
    </row>
    <row r="380" ht="340.5" customHeight="1">
      <c r="I380" s="48"/>
      <c r="J380" s="48"/>
    </row>
    <row r="381" ht="340.5" customHeight="1">
      <c r="I381" s="48"/>
      <c r="J381" s="48"/>
    </row>
    <row r="382" ht="340.5" customHeight="1">
      <c r="I382" s="48"/>
      <c r="J382" s="48"/>
    </row>
    <row r="383" ht="340.5" customHeight="1">
      <c r="I383" s="48"/>
      <c r="J383" s="48"/>
    </row>
    <row r="384" ht="340.5" customHeight="1">
      <c r="I384" s="48"/>
      <c r="J384" s="48"/>
    </row>
    <row r="385" ht="340.5" customHeight="1">
      <c r="I385" s="48"/>
      <c r="J385" s="48"/>
    </row>
    <row r="386" ht="340.5" customHeight="1">
      <c r="I386" s="48"/>
      <c r="J386" s="48"/>
    </row>
    <row r="387" ht="340.5" customHeight="1">
      <c r="I387" s="48"/>
      <c r="J387" s="48"/>
    </row>
    <row r="388" ht="340.5" customHeight="1">
      <c r="I388" s="48"/>
      <c r="J388" s="48"/>
    </row>
    <row r="389" ht="340.5" customHeight="1">
      <c r="I389" s="48"/>
      <c r="J389" s="48"/>
    </row>
    <row r="390" ht="340.5" customHeight="1">
      <c r="I390" s="48"/>
      <c r="J390" s="48"/>
    </row>
    <row r="391" ht="340.5" customHeight="1">
      <c r="I391" s="48"/>
      <c r="J391" s="48"/>
    </row>
    <row r="392" ht="340.5" customHeight="1">
      <c r="I392" s="48"/>
      <c r="J392" s="48"/>
    </row>
    <row r="393" ht="340.5" customHeight="1">
      <c r="I393" s="48"/>
      <c r="J393" s="48"/>
    </row>
    <row r="394" ht="340.5" customHeight="1">
      <c r="I394" s="48"/>
      <c r="J394" s="48"/>
    </row>
    <row r="395" ht="340.5" customHeight="1">
      <c r="I395" s="48"/>
      <c r="J395" s="48"/>
    </row>
    <row r="396" ht="340.5" customHeight="1">
      <c r="I396" s="48"/>
      <c r="J396" s="48"/>
    </row>
    <row r="397" ht="340.5" customHeight="1">
      <c r="I397" s="48"/>
      <c r="J397" s="48"/>
    </row>
    <row r="398" ht="340.5" customHeight="1">
      <c r="I398" s="48"/>
      <c r="J398" s="48"/>
    </row>
    <row r="399" ht="340.5" customHeight="1">
      <c r="I399" s="48"/>
      <c r="J399" s="48"/>
    </row>
    <row r="400" ht="340.5" customHeight="1">
      <c r="I400" s="48"/>
      <c r="J400" s="48"/>
    </row>
    <row r="401" ht="340.5" customHeight="1">
      <c r="I401" s="48"/>
      <c r="J401" s="48"/>
    </row>
    <row r="402" ht="340.5" customHeight="1">
      <c r="I402" s="48"/>
      <c r="J402" s="48"/>
    </row>
    <row r="403" ht="340.5" customHeight="1">
      <c r="I403" s="48"/>
      <c r="J403" s="48"/>
    </row>
    <row r="404" ht="340.5" customHeight="1">
      <c r="I404" s="48"/>
      <c r="J404" s="48"/>
    </row>
    <row r="405" ht="340.5" customHeight="1">
      <c r="I405" s="48"/>
      <c r="J405" s="48"/>
    </row>
    <row r="406" ht="340.5" customHeight="1">
      <c r="I406" s="48"/>
      <c r="J406" s="48"/>
    </row>
    <row r="407" ht="340.5" customHeight="1">
      <c r="I407" s="48"/>
      <c r="J407" s="48"/>
    </row>
    <row r="408" ht="340.5" customHeight="1">
      <c r="I408" s="48"/>
      <c r="J408" s="48"/>
    </row>
    <row r="409" ht="340.5" customHeight="1">
      <c r="I409" s="48"/>
      <c r="J409" s="48"/>
    </row>
    <row r="410" ht="340.5" customHeight="1">
      <c r="I410" s="48"/>
      <c r="J410" s="48"/>
    </row>
    <row r="411" ht="340.5" customHeight="1">
      <c r="I411" s="48"/>
      <c r="J411" s="48"/>
    </row>
    <row r="412" ht="340.5" customHeight="1">
      <c r="I412" s="48"/>
      <c r="J412" s="48"/>
    </row>
    <row r="413" ht="340.5" customHeight="1">
      <c r="I413" s="48"/>
      <c r="J413" s="48"/>
    </row>
    <row r="414" ht="340.5" customHeight="1">
      <c r="I414" s="48"/>
      <c r="J414" s="48"/>
    </row>
    <row r="415" ht="340.5" customHeight="1">
      <c r="I415" s="48"/>
      <c r="J415" s="48"/>
    </row>
    <row r="416" ht="340.5" customHeight="1">
      <c r="I416" s="48"/>
      <c r="J416" s="48"/>
    </row>
    <row r="417" ht="340.5" customHeight="1">
      <c r="I417" s="48"/>
      <c r="J417" s="48"/>
    </row>
    <row r="418" ht="340.5" customHeight="1">
      <c r="I418" s="48"/>
      <c r="J418" s="48"/>
    </row>
    <row r="419" ht="340.5" customHeight="1">
      <c r="I419" s="48"/>
      <c r="J419" s="48"/>
    </row>
    <row r="420" ht="340.5" customHeight="1">
      <c r="I420" s="48"/>
      <c r="J420" s="48"/>
    </row>
    <row r="421" ht="340.5" customHeight="1">
      <c r="I421" s="48"/>
      <c r="J421" s="48"/>
    </row>
    <row r="422" ht="340.5" customHeight="1">
      <c r="I422" s="48"/>
      <c r="J422" s="48"/>
    </row>
    <row r="423" ht="340.5" customHeight="1">
      <c r="I423" s="48"/>
      <c r="J423" s="48"/>
    </row>
    <row r="424" ht="340.5" customHeight="1">
      <c r="I424" s="48"/>
      <c r="J424" s="48"/>
    </row>
    <row r="425" ht="340.5" customHeight="1">
      <c r="I425" s="48"/>
      <c r="J425" s="48"/>
    </row>
    <row r="426" ht="340.5" customHeight="1">
      <c r="I426" s="48"/>
      <c r="J426" s="48"/>
    </row>
    <row r="427" ht="340.5" customHeight="1">
      <c r="I427" s="48"/>
      <c r="J427" s="48"/>
    </row>
    <row r="428" ht="340.5" customHeight="1">
      <c r="I428" s="48"/>
      <c r="J428" s="48"/>
    </row>
    <row r="429" ht="340.5" customHeight="1">
      <c r="I429" s="48"/>
      <c r="J429" s="48"/>
    </row>
    <row r="430" ht="340.5" customHeight="1">
      <c r="I430" s="48"/>
      <c r="J430" s="48"/>
    </row>
    <row r="431" ht="340.5" customHeight="1">
      <c r="I431" s="48"/>
      <c r="J431" s="48"/>
    </row>
    <row r="432" ht="340.5" customHeight="1">
      <c r="I432" s="48"/>
      <c r="J432" s="48"/>
    </row>
    <row r="433" ht="340.5" customHeight="1">
      <c r="I433" s="48"/>
      <c r="J433" s="48"/>
    </row>
    <row r="434" ht="340.5" customHeight="1">
      <c r="I434" s="48"/>
      <c r="J434" s="48"/>
    </row>
    <row r="435" ht="340.5" customHeight="1">
      <c r="I435" s="48"/>
      <c r="J435" s="48"/>
    </row>
    <row r="436" ht="340.5" customHeight="1">
      <c r="I436" s="48"/>
      <c r="J436" s="48"/>
    </row>
    <row r="437" ht="340.5" customHeight="1">
      <c r="I437" s="48"/>
      <c r="J437" s="48"/>
    </row>
    <row r="438" ht="340.5" customHeight="1">
      <c r="I438" s="48"/>
      <c r="J438" s="48"/>
    </row>
    <row r="439" ht="340.5" customHeight="1">
      <c r="I439" s="48"/>
      <c r="J439" s="48"/>
    </row>
    <row r="440" ht="340.5" customHeight="1">
      <c r="I440" s="48"/>
      <c r="J440" s="48"/>
    </row>
    <row r="441" ht="340.5" customHeight="1">
      <c r="I441" s="48"/>
      <c r="J441" s="48"/>
    </row>
    <row r="442" ht="340.5" customHeight="1">
      <c r="I442" s="48"/>
      <c r="J442" s="48"/>
    </row>
    <row r="443" ht="340.5" customHeight="1">
      <c r="I443" s="48"/>
      <c r="J443" s="48"/>
    </row>
    <row r="444" ht="340.5" customHeight="1">
      <c r="I444" s="48"/>
      <c r="J444" s="48"/>
    </row>
    <row r="445" ht="340.5" customHeight="1">
      <c r="I445" s="48"/>
      <c r="J445" s="48"/>
    </row>
    <row r="446" ht="340.5" customHeight="1">
      <c r="I446" s="48"/>
      <c r="J446" s="48"/>
    </row>
    <row r="447" ht="340.5" customHeight="1">
      <c r="I447" s="48"/>
      <c r="J447" s="48"/>
    </row>
    <row r="448" ht="340.5" customHeight="1">
      <c r="I448" s="48"/>
      <c r="J448" s="48"/>
    </row>
    <row r="449" ht="340.5" customHeight="1">
      <c r="I449" s="48"/>
      <c r="J449" s="48"/>
    </row>
    <row r="450" ht="340.5" customHeight="1">
      <c r="I450" s="48"/>
      <c r="J450" s="48"/>
    </row>
    <row r="451" ht="340.5" customHeight="1">
      <c r="I451" s="48"/>
      <c r="J451" s="48"/>
    </row>
    <row r="452" ht="340.5" customHeight="1">
      <c r="I452" s="48"/>
      <c r="J452" s="48"/>
    </row>
    <row r="453" ht="340.5" customHeight="1">
      <c r="I453" s="48"/>
      <c r="J453" s="48"/>
    </row>
    <row r="454" ht="340.5" customHeight="1">
      <c r="I454" s="48"/>
      <c r="J454" s="48"/>
    </row>
    <row r="455" ht="340.5" customHeight="1">
      <c r="I455" s="48"/>
      <c r="J455" s="48"/>
    </row>
    <row r="456" ht="340.5" customHeight="1">
      <c r="I456" s="48"/>
      <c r="J456" s="48"/>
    </row>
    <row r="457" ht="340.5" customHeight="1">
      <c r="I457" s="48"/>
      <c r="J457" s="48"/>
    </row>
    <row r="458" ht="340.5" customHeight="1">
      <c r="I458" s="48"/>
      <c r="J458" s="48"/>
    </row>
    <row r="459" ht="340.5" customHeight="1">
      <c r="I459" s="48"/>
      <c r="J459" s="48"/>
    </row>
    <row r="460" ht="340.5" customHeight="1">
      <c r="I460" s="48"/>
      <c r="J460" s="48"/>
    </row>
    <row r="461" ht="340.5" customHeight="1">
      <c r="I461" s="48"/>
      <c r="J461" s="48"/>
    </row>
    <row r="462" ht="340.5" customHeight="1">
      <c r="I462" s="48"/>
      <c r="J462" s="48"/>
    </row>
    <row r="463" ht="340.5" customHeight="1">
      <c r="I463" s="48"/>
      <c r="J463" s="48"/>
    </row>
    <row r="464" ht="340.5" customHeight="1">
      <c r="I464" s="48"/>
      <c r="J464" s="48"/>
    </row>
    <row r="465" ht="340.5" customHeight="1">
      <c r="I465" s="48"/>
      <c r="J465" s="48"/>
    </row>
    <row r="466" ht="340.5" customHeight="1">
      <c r="I466" s="48"/>
      <c r="J466" s="48"/>
    </row>
    <row r="467" ht="340.5" customHeight="1">
      <c r="I467" s="48"/>
      <c r="J467" s="48"/>
    </row>
    <row r="468" ht="340.5" customHeight="1">
      <c r="I468" s="48"/>
      <c r="J468" s="48"/>
    </row>
    <row r="469" ht="340.5" customHeight="1">
      <c r="I469" s="48"/>
      <c r="J469" s="48"/>
    </row>
    <row r="470" ht="340.5" customHeight="1">
      <c r="I470" s="48"/>
      <c r="J470" s="48"/>
    </row>
    <row r="471" ht="340.5" customHeight="1">
      <c r="I471" s="48"/>
      <c r="J471" s="48"/>
    </row>
    <row r="472" ht="340.5" customHeight="1">
      <c r="I472" s="48"/>
      <c r="J472" s="48"/>
    </row>
    <row r="473" ht="340.5" customHeight="1">
      <c r="I473" s="48"/>
      <c r="J473" s="48"/>
    </row>
    <row r="474" ht="340.5" customHeight="1">
      <c r="I474" s="48"/>
      <c r="J474" s="48"/>
    </row>
    <row r="475" ht="340.5" customHeight="1">
      <c r="I475" s="48"/>
      <c r="J475" s="48"/>
    </row>
    <row r="476" ht="340.5" customHeight="1">
      <c r="I476" s="48"/>
      <c r="J476" s="48"/>
    </row>
    <row r="477" ht="340.5" customHeight="1">
      <c r="I477" s="48"/>
      <c r="J477" s="48"/>
    </row>
    <row r="478" ht="340.5" customHeight="1">
      <c r="I478" s="48"/>
      <c r="J478" s="48"/>
    </row>
    <row r="479" ht="340.5" customHeight="1">
      <c r="I479" s="48"/>
      <c r="J479" s="48"/>
    </row>
    <row r="480" ht="340.5" customHeight="1">
      <c r="I480" s="48"/>
      <c r="J480" s="48"/>
    </row>
    <row r="481" ht="340.5" customHeight="1">
      <c r="I481" s="48"/>
      <c r="J481" s="48"/>
    </row>
    <row r="482" ht="340.5" customHeight="1">
      <c r="I482" s="48"/>
      <c r="J482" s="48"/>
    </row>
    <row r="483" ht="340.5" customHeight="1">
      <c r="I483" s="48"/>
      <c r="J483" s="48"/>
    </row>
    <row r="484" ht="340.5" customHeight="1">
      <c r="I484" s="48"/>
      <c r="J484" s="48"/>
    </row>
    <row r="485" ht="340.5" customHeight="1">
      <c r="I485" s="48"/>
      <c r="J485" s="48"/>
    </row>
    <row r="486" ht="340.5" customHeight="1">
      <c r="I486" s="48"/>
      <c r="J486" s="48"/>
    </row>
    <row r="487" ht="340.5" customHeight="1">
      <c r="I487" s="48"/>
      <c r="J487" s="48"/>
    </row>
    <row r="488" ht="340.5" customHeight="1">
      <c r="I488" s="48"/>
      <c r="J488" s="48"/>
    </row>
    <row r="489" ht="340.5" customHeight="1">
      <c r="I489" s="48"/>
      <c r="J489" s="48"/>
    </row>
    <row r="490" ht="340.5" customHeight="1">
      <c r="I490" s="48"/>
      <c r="J490" s="48"/>
    </row>
    <row r="491" ht="340.5" customHeight="1">
      <c r="I491" s="48"/>
      <c r="J491" s="48"/>
    </row>
    <row r="492" ht="340.5" customHeight="1">
      <c r="I492" s="48"/>
      <c r="J492" s="48"/>
    </row>
    <row r="493" ht="340.5" customHeight="1">
      <c r="I493" s="48"/>
      <c r="J493" s="48"/>
    </row>
    <row r="494" ht="340.5" customHeight="1">
      <c r="I494" s="48"/>
      <c r="J494" s="48"/>
    </row>
    <row r="495" ht="340.5" customHeight="1">
      <c r="I495" s="48"/>
      <c r="J495" s="48"/>
    </row>
    <row r="496" ht="340.5" customHeight="1">
      <c r="I496" s="48"/>
      <c r="J496" s="48"/>
    </row>
    <row r="497" ht="340.5" customHeight="1">
      <c r="I497" s="48"/>
      <c r="J497" s="48"/>
    </row>
    <row r="498" ht="340.5" customHeight="1">
      <c r="I498" s="48"/>
      <c r="J498" s="48"/>
    </row>
    <row r="499" ht="340.5" customHeight="1">
      <c r="I499" s="48"/>
      <c r="J499" s="48"/>
    </row>
    <row r="500" ht="340.5" customHeight="1">
      <c r="I500" s="48"/>
      <c r="J500" s="48"/>
    </row>
    <row r="501" ht="340.5" customHeight="1">
      <c r="I501" s="48"/>
      <c r="J501" s="48"/>
    </row>
    <row r="502" ht="340.5" customHeight="1">
      <c r="I502" s="48"/>
      <c r="J502" s="48"/>
    </row>
    <row r="503" ht="340.5" customHeight="1">
      <c r="I503" s="48"/>
      <c r="J503" s="48"/>
    </row>
    <row r="504" ht="340.5" customHeight="1">
      <c r="I504" s="48"/>
      <c r="J504" s="48"/>
    </row>
    <row r="505" ht="340.5" customHeight="1">
      <c r="I505" s="48"/>
      <c r="J505" s="48"/>
    </row>
    <row r="506" ht="340.5" customHeight="1">
      <c r="I506" s="48"/>
      <c r="J506" s="48"/>
    </row>
    <row r="507" ht="340.5" customHeight="1">
      <c r="I507" s="48"/>
      <c r="J507" s="48"/>
    </row>
    <row r="508" ht="340.5" customHeight="1">
      <c r="I508" s="48"/>
      <c r="J508" s="48"/>
    </row>
    <row r="509" ht="340.5" customHeight="1">
      <c r="I509" s="48"/>
      <c r="J509" s="48"/>
    </row>
    <row r="510" ht="340.5" customHeight="1">
      <c r="I510" s="48"/>
      <c r="J510" s="48"/>
    </row>
    <row r="511" ht="340.5" customHeight="1">
      <c r="I511" s="48"/>
      <c r="J511" s="48"/>
    </row>
    <row r="512" ht="340.5" customHeight="1">
      <c r="I512" s="48"/>
      <c r="J512" s="48"/>
    </row>
    <row r="513" ht="340.5" customHeight="1">
      <c r="I513" s="48"/>
      <c r="J513" s="48"/>
    </row>
    <row r="514" ht="340.5" customHeight="1">
      <c r="I514" s="48"/>
      <c r="J514" s="48"/>
    </row>
    <row r="515" ht="340.5" customHeight="1">
      <c r="I515" s="48"/>
      <c r="J515" s="48"/>
    </row>
    <row r="516" ht="340.5" customHeight="1">
      <c r="I516" s="48"/>
      <c r="J516" s="48"/>
    </row>
    <row r="517" ht="340.5" customHeight="1">
      <c r="I517" s="48"/>
      <c r="J517" s="48"/>
    </row>
    <row r="518" ht="340.5" customHeight="1">
      <c r="I518" s="48"/>
      <c r="J518" s="48"/>
    </row>
    <row r="519" ht="340.5" customHeight="1">
      <c r="I519" s="48"/>
      <c r="J519" s="48"/>
    </row>
    <row r="520" ht="340.5" customHeight="1">
      <c r="I520" s="48"/>
      <c r="J520" s="48"/>
    </row>
    <row r="521" ht="340.5" customHeight="1">
      <c r="I521" s="48"/>
      <c r="J521" s="48"/>
    </row>
    <row r="522" ht="340.5" customHeight="1">
      <c r="I522" s="48"/>
      <c r="J522" s="48"/>
    </row>
    <row r="523" ht="340.5" customHeight="1">
      <c r="I523" s="48"/>
      <c r="J523" s="48"/>
    </row>
    <row r="524" ht="340.5" customHeight="1">
      <c r="I524" s="48"/>
      <c r="J524" s="48"/>
    </row>
    <row r="525" ht="340.5" customHeight="1">
      <c r="I525" s="48"/>
      <c r="J525" s="48"/>
    </row>
    <row r="526" ht="340.5" customHeight="1">
      <c r="I526" s="48"/>
      <c r="J526" s="48"/>
    </row>
    <row r="527" ht="340.5" customHeight="1">
      <c r="I527" s="48"/>
      <c r="J527" s="48"/>
    </row>
    <row r="528" ht="340.5" customHeight="1">
      <c r="I528" s="48"/>
      <c r="J528" s="48"/>
    </row>
    <row r="529" ht="340.5" customHeight="1">
      <c r="I529" s="48"/>
      <c r="J529" s="48"/>
    </row>
    <row r="530" ht="340.5" customHeight="1">
      <c r="I530" s="48"/>
      <c r="J530" s="48"/>
    </row>
    <row r="531" ht="340.5" customHeight="1">
      <c r="I531" s="48"/>
      <c r="J531" s="48"/>
    </row>
    <row r="532" ht="340.5" customHeight="1">
      <c r="I532" s="48"/>
      <c r="J532" s="48"/>
    </row>
    <row r="533" ht="340.5" customHeight="1">
      <c r="I533" s="48"/>
      <c r="J533" s="48"/>
    </row>
    <row r="534" ht="340.5" customHeight="1">
      <c r="I534" s="48"/>
      <c r="J534" s="48"/>
    </row>
    <row r="535" ht="340.5" customHeight="1">
      <c r="I535" s="48"/>
      <c r="J535" s="48"/>
    </row>
    <row r="536" ht="340.5" customHeight="1">
      <c r="I536" s="48"/>
      <c r="J536" s="48"/>
    </row>
    <row r="537" ht="340.5" customHeight="1">
      <c r="I537" s="48"/>
      <c r="J537" s="48"/>
    </row>
    <row r="538" ht="340.5" customHeight="1">
      <c r="I538" s="48"/>
      <c r="J538" s="48"/>
    </row>
    <row r="539" ht="340.5" customHeight="1">
      <c r="I539" s="48"/>
      <c r="J539" s="48"/>
    </row>
    <row r="540" ht="340.5" customHeight="1">
      <c r="I540" s="48"/>
      <c r="J540" s="48"/>
    </row>
    <row r="541" ht="340.5" customHeight="1">
      <c r="I541" s="48"/>
      <c r="J541" s="48"/>
    </row>
    <row r="542" ht="340.5" customHeight="1">
      <c r="I542" s="48"/>
      <c r="J542" s="48"/>
    </row>
    <row r="543" ht="340.5" customHeight="1">
      <c r="I543" s="48"/>
      <c r="J543" s="48"/>
    </row>
    <row r="544" ht="340.5" customHeight="1">
      <c r="I544" s="48"/>
      <c r="J544" s="48"/>
    </row>
    <row r="545" ht="340.5" customHeight="1">
      <c r="I545" s="48"/>
      <c r="J545" s="48"/>
    </row>
    <row r="546" ht="340.5" customHeight="1">
      <c r="I546" s="48"/>
      <c r="J546" s="48"/>
    </row>
    <row r="547" ht="340.5" customHeight="1">
      <c r="I547" s="48"/>
      <c r="J547" s="48"/>
    </row>
    <row r="548" ht="340.5" customHeight="1">
      <c r="I548" s="48"/>
      <c r="J548" s="48"/>
    </row>
    <row r="549" ht="340.5" customHeight="1">
      <c r="I549" s="48"/>
      <c r="J549" s="48"/>
    </row>
    <row r="550" ht="340.5" customHeight="1">
      <c r="I550" s="48"/>
      <c r="J550" s="48"/>
    </row>
    <row r="551" ht="340.5" customHeight="1">
      <c r="I551" s="48"/>
      <c r="J551" s="48"/>
    </row>
    <row r="552" ht="340.5" customHeight="1">
      <c r="I552" s="48"/>
      <c r="J552" s="48"/>
    </row>
    <row r="553" ht="340.5" customHeight="1">
      <c r="I553" s="48"/>
      <c r="J553" s="48"/>
    </row>
    <row r="554" ht="340.5" customHeight="1">
      <c r="I554" s="48"/>
      <c r="J554" s="48"/>
    </row>
    <row r="555" ht="340.5" customHeight="1">
      <c r="I555" s="48"/>
      <c r="J555" s="48"/>
    </row>
    <row r="556" ht="340.5" customHeight="1">
      <c r="I556" s="48"/>
      <c r="J556" s="48"/>
    </row>
    <row r="557" ht="340.5" customHeight="1">
      <c r="I557" s="48"/>
      <c r="J557" s="48"/>
    </row>
    <row r="558" ht="340.5" customHeight="1">
      <c r="I558" s="48"/>
      <c r="J558" s="48"/>
    </row>
    <row r="559" ht="340.5" customHeight="1">
      <c r="I559" s="48"/>
      <c r="J559" s="48"/>
    </row>
    <row r="560" ht="340.5" customHeight="1">
      <c r="I560" s="48"/>
      <c r="J560" s="48"/>
    </row>
    <row r="561" ht="340.5" customHeight="1">
      <c r="I561" s="48"/>
      <c r="J561" s="48"/>
    </row>
    <row r="562" ht="340.5" customHeight="1">
      <c r="I562" s="48"/>
      <c r="J562" s="48"/>
    </row>
    <row r="563" ht="340.5" customHeight="1">
      <c r="I563" s="48"/>
      <c r="J563" s="48"/>
    </row>
    <row r="564" ht="340.5" customHeight="1">
      <c r="I564" s="48"/>
      <c r="J564" s="48"/>
    </row>
    <row r="565" ht="340.5" customHeight="1">
      <c r="I565" s="48"/>
      <c r="J565" s="48"/>
    </row>
    <row r="566" ht="340.5" customHeight="1">
      <c r="I566" s="48"/>
      <c r="J566" s="48"/>
    </row>
    <row r="567" ht="340.5" customHeight="1">
      <c r="I567" s="48"/>
      <c r="J567" s="48"/>
    </row>
    <row r="568" ht="340.5" customHeight="1">
      <c r="I568" s="48"/>
      <c r="J568" s="48"/>
    </row>
    <row r="569" ht="340.5" customHeight="1">
      <c r="I569" s="48"/>
      <c r="J569" s="48"/>
    </row>
    <row r="570" ht="340.5" customHeight="1">
      <c r="I570" s="48"/>
      <c r="J570" s="48"/>
    </row>
    <row r="571" ht="340.5" customHeight="1">
      <c r="I571" s="48"/>
      <c r="J571" s="48"/>
    </row>
    <row r="572" ht="340.5" customHeight="1">
      <c r="I572" s="48"/>
      <c r="J572" s="48"/>
    </row>
    <row r="573" ht="340.5" customHeight="1">
      <c r="I573" s="48"/>
      <c r="J573" s="48"/>
    </row>
    <row r="574" ht="340.5" customHeight="1">
      <c r="I574" s="48"/>
      <c r="J574" s="48"/>
    </row>
    <row r="575" ht="340.5" customHeight="1">
      <c r="I575" s="48"/>
      <c r="J575" s="48"/>
    </row>
    <row r="576" ht="340.5" customHeight="1">
      <c r="I576" s="48"/>
      <c r="J576" s="48"/>
    </row>
    <row r="577" ht="340.5" customHeight="1">
      <c r="I577" s="48"/>
      <c r="J577" s="48"/>
    </row>
    <row r="578" ht="340.5" customHeight="1">
      <c r="I578" s="48"/>
      <c r="J578" s="48"/>
    </row>
    <row r="579" ht="340.5" customHeight="1">
      <c r="I579" s="48"/>
      <c r="J579" s="48"/>
    </row>
    <row r="580" ht="340.5" customHeight="1">
      <c r="I580" s="48"/>
      <c r="J580" s="48"/>
    </row>
    <row r="581" ht="340.5" customHeight="1">
      <c r="I581" s="48"/>
      <c r="J581" s="48"/>
    </row>
    <row r="582" ht="340.5" customHeight="1">
      <c r="I582" s="48"/>
      <c r="J582" s="48"/>
    </row>
    <row r="583" ht="340.5" customHeight="1">
      <c r="I583" s="48"/>
      <c r="J583" s="48"/>
    </row>
    <row r="584" ht="340.5" customHeight="1">
      <c r="I584" s="48"/>
      <c r="J584" s="48"/>
    </row>
    <row r="585" ht="340.5" customHeight="1">
      <c r="I585" s="48"/>
      <c r="J585" s="48"/>
    </row>
    <row r="586" ht="340.5" customHeight="1">
      <c r="I586" s="48"/>
      <c r="J586" s="48"/>
    </row>
    <row r="587" ht="340.5" customHeight="1">
      <c r="I587" s="48"/>
      <c r="J587" s="48"/>
    </row>
    <row r="588" ht="340.5" customHeight="1">
      <c r="I588" s="48"/>
      <c r="J588" s="48"/>
    </row>
    <row r="589" ht="340.5" customHeight="1">
      <c r="I589" s="48"/>
      <c r="J589" s="48"/>
    </row>
    <row r="590" ht="340.5" customHeight="1">
      <c r="I590" s="48"/>
      <c r="J590" s="48"/>
    </row>
    <row r="591" ht="340.5" customHeight="1">
      <c r="I591" s="48"/>
      <c r="J591" s="48"/>
    </row>
    <row r="592" ht="340.5" customHeight="1">
      <c r="I592" s="48"/>
      <c r="J592" s="48"/>
    </row>
    <row r="593" ht="340.5" customHeight="1">
      <c r="I593" s="48"/>
      <c r="J593" s="48"/>
    </row>
    <row r="594" ht="340.5" customHeight="1">
      <c r="I594" s="48"/>
      <c r="J594" s="48"/>
    </row>
    <row r="595" ht="340.5" customHeight="1">
      <c r="I595" s="48"/>
      <c r="J595" s="48"/>
    </row>
    <row r="596" ht="340.5" customHeight="1">
      <c r="I596" s="48"/>
      <c r="J596" s="48"/>
    </row>
    <row r="597" ht="340.5" customHeight="1">
      <c r="I597" s="48"/>
      <c r="J597" s="48"/>
    </row>
    <row r="598" ht="340.5" customHeight="1">
      <c r="I598" s="48"/>
      <c r="J598" s="48"/>
    </row>
    <row r="599" ht="340.5" customHeight="1">
      <c r="I599" s="48"/>
      <c r="J599" s="48"/>
    </row>
    <row r="600" ht="340.5" customHeight="1">
      <c r="I600" s="48"/>
      <c r="J600" s="48"/>
    </row>
    <row r="601" ht="340.5" customHeight="1">
      <c r="I601" s="48"/>
      <c r="J601" s="48"/>
    </row>
    <row r="602" ht="340.5" customHeight="1">
      <c r="I602" s="48"/>
      <c r="J602" s="48"/>
    </row>
    <row r="603" ht="340.5" customHeight="1">
      <c r="I603" s="48"/>
      <c r="J603" s="48"/>
    </row>
    <row r="604" ht="340.5" customHeight="1">
      <c r="I604" s="48"/>
      <c r="J604" s="48"/>
    </row>
    <row r="605" ht="340.5" customHeight="1">
      <c r="I605" s="48"/>
      <c r="J605" s="48"/>
    </row>
    <row r="606" ht="340.5" customHeight="1">
      <c r="I606" s="48"/>
      <c r="J606" s="48"/>
    </row>
    <row r="607" ht="340.5" customHeight="1">
      <c r="I607" s="48"/>
      <c r="J607" s="48"/>
    </row>
    <row r="608" ht="340.5" customHeight="1">
      <c r="I608" s="48"/>
      <c r="J608" s="48"/>
    </row>
    <row r="609" ht="340.5" customHeight="1">
      <c r="I609" s="48"/>
      <c r="J609" s="48"/>
    </row>
    <row r="610" ht="340.5" customHeight="1">
      <c r="I610" s="48"/>
      <c r="J610" s="48"/>
    </row>
    <row r="611" ht="340.5" customHeight="1">
      <c r="I611" s="48"/>
      <c r="J611" s="48"/>
    </row>
    <row r="612" ht="340.5" customHeight="1">
      <c r="I612" s="48"/>
      <c r="J612" s="48"/>
    </row>
    <row r="613" ht="340.5" customHeight="1">
      <c r="I613" s="48"/>
      <c r="J613" s="48"/>
    </row>
    <row r="614" ht="340.5" customHeight="1">
      <c r="I614" s="48"/>
      <c r="J614" s="48"/>
    </row>
    <row r="615" ht="340.5" customHeight="1">
      <c r="I615" s="48"/>
      <c r="J615" s="48"/>
    </row>
    <row r="616" ht="340.5" customHeight="1">
      <c r="I616" s="48"/>
      <c r="J616" s="48"/>
    </row>
    <row r="617" ht="340.5" customHeight="1">
      <c r="I617" s="48"/>
      <c r="J617" s="48"/>
    </row>
    <row r="618" ht="340.5" customHeight="1">
      <c r="I618" s="48"/>
      <c r="J618" s="48"/>
    </row>
    <row r="619" ht="340.5" customHeight="1">
      <c r="I619" s="48"/>
      <c r="J619" s="48"/>
    </row>
    <row r="620" ht="340.5" customHeight="1">
      <c r="I620" s="48"/>
      <c r="J620" s="48"/>
    </row>
    <row r="621" ht="340.5" customHeight="1">
      <c r="I621" s="48"/>
      <c r="J621" s="48"/>
    </row>
    <row r="622" ht="340.5" customHeight="1">
      <c r="I622" s="48"/>
      <c r="J622" s="48"/>
    </row>
    <row r="623" ht="340.5" customHeight="1">
      <c r="I623" s="48"/>
      <c r="J623" s="48"/>
    </row>
    <row r="624" ht="340.5" customHeight="1">
      <c r="I624" s="48"/>
      <c r="J624" s="48"/>
    </row>
    <row r="625" ht="340.5" customHeight="1">
      <c r="I625" s="48"/>
      <c r="J625" s="48"/>
    </row>
    <row r="626" ht="340.5" customHeight="1">
      <c r="I626" s="48"/>
      <c r="J626" s="48"/>
    </row>
    <row r="627" ht="340.5" customHeight="1">
      <c r="I627" s="48"/>
      <c r="J627" s="48"/>
    </row>
    <row r="628" ht="340.5" customHeight="1">
      <c r="I628" s="48"/>
      <c r="J628" s="48"/>
    </row>
    <row r="629" ht="340.5" customHeight="1">
      <c r="I629" s="48"/>
      <c r="J629" s="48"/>
    </row>
    <row r="630" ht="340.5" customHeight="1">
      <c r="I630" s="48"/>
      <c r="J630" s="48"/>
    </row>
    <row r="631" ht="340.5" customHeight="1">
      <c r="I631" s="48"/>
      <c r="J631" s="48"/>
    </row>
    <row r="632" ht="340.5" customHeight="1">
      <c r="I632" s="48"/>
      <c r="J632" s="48"/>
    </row>
    <row r="633" ht="340.5" customHeight="1">
      <c r="I633" s="48"/>
      <c r="J633" s="48"/>
    </row>
    <row r="634" ht="340.5" customHeight="1">
      <c r="I634" s="48"/>
      <c r="J634" s="48"/>
    </row>
    <row r="635" ht="340.5" customHeight="1">
      <c r="I635" s="48"/>
      <c r="J635" s="48"/>
    </row>
    <row r="636" ht="340.5" customHeight="1">
      <c r="I636" s="48"/>
      <c r="J636" s="48"/>
    </row>
    <row r="637" ht="340.5" customHeight="1">
      <c r="I637" s="48"/>
      <c r="J637" s="48"/>
    </row>
    <row r="638" ht="340.5" customHeight="1">
      <c r="I638" s="48"/>
      <c r="J638" s="48"/>
    </row>
    <row r="639" ht="340.5" customHeight="1">
      <c r="I639" s="48"/>
      <c r="J639" s="48"/>
    </row>
    <row r="640" ht="340.5" customHeight="1">
      <c r="I640" s="48"/>
      <c r="J640" s="48"/>
    </row>
    <row r="641" ht="340.5" customHeight="1">
      <c r="I641" s="48"/>
      <c r="J641" s="48"/>
    </row>
    <row r="642" ht="340.5" customHeight="1">
      <c r="I642" s="48"/>
      <c r="J642" s="48"/>
    </row>
    <row r="643" ht="340.5" customHeight="1">
      <c r="I643" s="48"/>
      <c r="J643" s="48"/>
    </row>
    <row r="644" ht="340.5" customHeight="1">
      <c r="I644" s="48"/>
      <c r="J644" s="48"/>
    </row>
    <row r="645" ht="340.5" customHeight="1">
      <c r="I645" s="48"/>
      <c r="J645" s="48"/>
    </row>
    <row r="646" ht="340.5" customHeight="1">
      <c r="I646" s="48"/>
      <c r="J646" s="48"/>
    </row>
    <row r="647" ht="340.5" customHeight="1">
      <c r="I647" s="48"/>
      <c r="J647" s="48"/>
    </row>
    <row r="648" ht="340.5" customHeight="1">
      <c r="I648" s="48"/>
      <c r="J648" s="48"/>
    </row>
    <row r="649" ht="340.5" customHeight="1">
      <c r="I649" s="48"/>
      <c r="J649" s="48"/>
    </row>
    <row r="650" ht="340.5" customHeight="1">
      <c r="I650" s="48"/>
      <c r="J650" s="48"/>
    </row>
    <row r="651" ht="340.5" customHeight="1">
      <c r="I651" s="48"/>
      <c r="J651" s="48"/>
    </row>
    <row r="652" ht="340.5" customHeight="1">
      <c r="I652" s="48"/>
      <c r="J652" s="48"/>
    </row>
    <row r="653" ht="340.5" customHeight="1">
      <c r="I653" s="48"/>
      <c r="J653" s="48"/>
    </row>
    <row r="654" ht="340.5" customHeight="1">
      <c r="I654" s="48"/>
      <c r="J654" s="48"/>
    </row>
    <row r="655" ht="340.5" customHeight="1">
      <c r="I655" s="48"/>
      <c r="J655" s="48"/>
    </row>
    <row r="656" ht="340.5" customHeight="1">
      <c r="I656" s="48"/>
      <c r="J656" s="48"/>
    </row>
    <row r="657" ht="340.5" customHeight="1">
      <c r="I657" s="48"/>
      <c r="J657" s="48"/>
    </row>
    <row r="658" ht="340.5" customHeight="1">
      <c r="I658" s="48"/>
      <c r="J658" s="48"/>
    </row>
    <row r="659" ht="340.5" customHeight="1">
      <c r="I659" s="48"/>
      <c r="J659" s="48"/>
    </row>
    <row r="660" ht="340.5" customHeight="1">
      <c r="I660" s="48"/>
      <c r="J660" s="48"/>
    </row>
    <row r="661" ht="340.5" customHeight="1">
      <c r="I661" s="48"/>
      <c r="J661" s="48"/>
    </row>
    <row r="662" ht="340.5" customHeight="1">
      <c r="I662" s="48"/>
      <c r="J662" s="48"/>
    </row>
    <row r="663" ht="340.5" customHeight="1">
      <c r="I663" s="48"/>
      <c r="J663" s="48"/>
    </row>
    <row r="664" ht="340.5" customHeight="1">
      <c r="I664" s="48"/>
      <c r="J664" s="48"/>
    </row>
    <row r="665" ht="340.5" customHeight="1">
      <c r="I665" s="48"/>
      <c r="J665" s="48"/>
    </row>
    <row r="666" ht="340.5" customHeight="1">
      <c r="I666" s="48"/>
      <c r="J666" s="48"/>
    </row>
    <row r="667" ht="340.5" customHeight="1">
      <c r="I667" s="48"/>
      <c r="J667" s="48"/>
    </row>
    <row r="668" ht="340.5" customHeight="1">
      <c r="I668" s="48"/>
      <c r="J668" s="48"/>
    </row>
    <row r="669" ht="340.5" customHeight="1">
      <c r="I669" s="48"/>
      <c r="J669" s="48"/>
    </row>
    <row r="670" ht="340.5" customHeight="1">
      <c r="I670" s="48"/>
      <c r="J670" s="48"/>
    </row>
    <row r="671" ht="340.5" customHeight="1">
      <c r="I671" s="48"/>
      <c r="J671" s="48"/>
    </row>
    <row r="672" ht="340.5" customHeight="1">
      <c r="I672" s="48"/>
      <c r="J672" s="48"/>
    </row>
    <row r="673" ht="340.5" customHeight="1">
      <c r="I673" s="48"/>
      <c r="J673" s="48"/>
    </row>
    <row r="674" ht="340.5" customHeight="1">
      <c r="I674" s="48"/>
      <c r="J674" s="48"/>
    </row>
    <row r="675" ht="340.5" customHeight="1">
      <c r="I675" s="48"/>
      <c r="J675" s="48"/>
    </row>
    <row r="676" ht="340.5" customHeight="1">
      <c r="I676" s="48"/>
      <c r="J676" s="48"/>
    </row>
    <row r="677" ht="340.5" customHeight="1">
      <c r="I677" s="48"/>
      <c r="J677" s="48"/>
    </row>
    <row r="678" ht="340.5" customHeight="1">
      <c r="I678" s="48"/>
      <c r="J678" s="48"/>
    </row>
    <row r="679" ht="340.5" customHeight="1">
      <c r="I679" s="48"/>
      <c r="J679" s="48"/>
    </row>
    <row r="680" ht="340.5" customHeight="1">
      <c r="I680" s="48"/>
      <c r="J680" s="48"/>
    </row>
    <row r="681" ht="340.5" customHeight="1">
      <c r="I681" s="48"/>
      <c r="J681" s="48"/>
    </row>
    <row r="682" ht="340.5" customHeight="1">
      <c r="I682" s="48"/>
      <c r="J682" s="48"/>
    </row>
    <row r="683" ht="340.5" customHeight="1">
      <c r="I683" s="48"/>
      <c r="J683" s="48"/>
    </row>
    <row r="684" ht="340.5" customHeight="1">
      <c r="I684" s="48"/>
      <c r="J684" s="48"/>
    </row>
    <row r="685" ht="340.5" customHeight="1">
      <c r="I685" s="48"/>
      <c r="J685" s="48"/>
    </row>
    <row r="686" ht="340.5" customHeight="1">
      <c r="I686" s="48"/>
      <c r="J686" s="48"/>
    </row>
    <row r="687" ht="340.5" customHeight="1">
      <c r="I687" s="48"/>
      <c r="J687" s="48"/>
    </row>
    <row r="688" ht="340.5" customHeight="1">
      <c r="I688" s="48"/>
      <c r="J688" s="48"/>
    </row>
    <row r="689" ht="340.5" customHeight="1">
      <c r="I689" s="48"/>
      <c r="J689" s="48"/>
    </row>
    <row r="690" ht="340.5" customHeight="1">
      <c r="I690" s="48"/>
      <c r="J690" s="48"/>
    </row>
    <row r="691" ht="340.5" customHeight="1">
      <c r="I691" s="48"/>
      <c r="J691" s="48"/>
    </row>
    <row r="692" ht="340.5" customHeight="1">
      <c r="I692" s="48"/>
      <c r="J692" s="48"/>
    </row>
    <row r="693" ht="340.5" customHeight="1">
      <c r="I693" s="48"/>
      <c r="J693" s="48"/>
    </row>
    <row r="694" ht="340.5" customHeight="1">
      <c r="I694" s="48"/>
      <c r="J694" s="48"/>
    </row>
    <row r="695" ht="340.5" customHeight="1">
      <c r="I695" s="48"/>
      <c r="J695" s="48"/>
    </row>
    <row r="696" ht="340.5" customHeight="1">
      <c r="I696" s="48"/>
      <c r="J696" s="48"/>
    </row>
    <row r="697" ht="340.5" customHeight="1">
      <c r="I697" s="48"/>
      <c r="J697" s="48"/>
    </row>
    <row r="698" ht="340.5" customHeight="1">
      <c r="I698" s="48"/>
      <c r="J698" s="48"/>
    </row>
    <row r="699" ht="340.5" customHeight="1">
      <c r="I699" s="48"/>
      <c r="J699" s="48"/>
    </row>
    <row r="700" ht="340.5" customHeight="1">
      <c r="I700" s="48"/>
      <c r="J700" s="48"/>
    </row>
    <row r="701" ht="340.5" customHeight="1">
      <c r="I701" s="48"/>
      <c r="J701" s="48"/>
    </row>
    <row r="702" ht="340.5" customHeight="1">
      <c r="I702" s="48"/>
      <c r="J702" s="48"/>
    </row>
    <row r="703" ht="340.5" customHeight="1">
      <c r="I703" s="48"/>
      <c r="J703" s="48"/>
    </row>
    <row r="704" ht="340.5" customHeight="1">
      <c r="I704" s="48"/>
      <c r="J704" s="48"/>
    </row>
    <row r="705" ht="340.5" customHeight="1">
      <c r="I705" s="48"/>
      <c r="J705" s="48"/>
    </row>
    <row r="706" ht="340.5" customHeight="1">
      <c r="I706" s="48"/>
      <c r="J706" s="48"/>
    </row>
    <row r="707" ht="340.5" customHeight="1">
      <c r="I707" s="48"/>
      <c r="J707" s="48"/>
    </row>
    <row r="708" ht="340.5" customHeight="1">
      <c r="I708" s="48"/>
      <c r="J708" s="48"/>
    </row>
    <row r="709" ht="340.5" customHeight="1">
      <c r="I709" s="48"/>
      <c r="J709" s="48"/>
    </row>
    <row r="710" ht="340.5" customHeight="1">
      <c r="I710" s="48"/>
      <c r="J710" s="48"/>
    </row>
    <row r="711" ht="340.5" customHeight="1">
      <c r="I711" s="48"/>
      <c r="J711" s="48"/>
    </row>
    <row r="712" ht="340.5" customHeight="1">
      <c r="I712" s="48"/>
      <c r="J712" s="48"/>
    </row>
    <row r="713" ht="340.5" customHeight="1">
      <c r="I713" s="48"/>
      <c r="J713" s="48"/>
    </row>
    <row r="714" ht="340.5" customHeight="1">
      <c r="I714" s="48"/>
      <c r="J714" s="48"/>
    </row>
    <row r="715" ht="340.5" customHeight="1">
      <c r="I715" s="48"/>
      <c r="J715" s="48"/>
    </row>
    <row r="716" ht="340.5" customHeight="1">
      <c r="I716" s="48"/>
      <c r="J716" s="48"/>
    </row>
    <row r="717" ht="340.5" customHeight="1">
      <c r="I717" s="48"/>
      <c r="J717" s="48"/>
    </row>
    <row r="718" ht="340.5" customHeight="1">
      <c r="I718" s="48"/>
      <c r="J718" s="48"/>
    </row>
    <row r="719" ht="340.5" customHeight="1">
      <c r="I719" s="48"/>
      <c r="J719" s="48"/>
    </row>
    <row r="720" ht="340.5" customHeight="1">
      <c r="I720" s="48"/>
      <c r="J720" s="48"/>
    </row>
    <row r="721" ht="340.5" customHeight="1">
      <c r="I721" s="48"/>
      <c r="J721" s="48"/>
    </row>
    <row r="722" ht="340.5" customHeight="1">
      <c r="I722" s="48"/>
      <c r="J722" s="48"/>
    </row>
    <row r="723" ht="340.5" customHeight="1">
      <c r="I723" s="48"/>
      <c r="J723" s="48"/>
    </row>
    <row r="724" ht="340.5" customHeight="1">
      <c r="I724" s="48"/>
      <c r="J724" s="48"/>
    </row>
    <row r="725" ht="340.5" customHeight="1">
      <c r="I725" s="48"/>
      <c r="J725" s="48"/>
    </row>
    <row r="726" ht="340.5" customHeight="1">
      <c r="I726" s="48"/>
      <c r="J726" s="48"/>
    </row>
    <row r="727" ht="340.5" customHeight="1">
      <c r="I727" s="48"/>
      <c r="J727" s="48"/>
    </row>
    <row r="728" ht="340.5" customHeight="1">
      <c r="I728" s="48"/>
      <c r="J728" s="48"/>
    </row>
    <row r="729" ht="340.5" customHeight="1">
      <c r="I729" s="48"/>
      <c r="J729" s="48"/>
    </row>
    <row r="730" ht="340.5" customHeight="1">
      <c r="I730" s="48"/>
      <c r="J730" s="48"/>
    </row>
    <row r="731" ht="340.5" customHeight="1">
      <c r="I731" s="48"/>
      <c r="J731" s="48"/>
    </row>
    <row r="732" ht="340.5" customHeight="1">
      <c r="I732" s="48"/>
      <c r="J732" s="48"/>
    </row>
    <row r="733" ht="340.5" customHeight="1">
      <c r="I733" s="48"/>
      <c r="J733" s="48"/>
    </row>
    <row r="734" ht="340.5" customHeight="1">
      <c r="I734" s="48"/>
      <c r="J734" s="48"/>
    </row>
    <row r="735" ht="340.5" customHeight="1">
      <c r="I735" s="48"/>
      <c r="J735" s="48"/>
    </row>
    <row r="736" ht="340.5" customHeight="1">
      <c r="I736" s="48"/>
      <c r="J736" s="48"/>
    </row>
    <row r="737" ht="340.5" customHeight="1">
      <c r="I737" s="48"/>
      <c r="J737" s="48"/>
    </row>
    <row r="738" ht="340.5" customHeight="1">
      <c r="I738" s="48"/>
      <c r="J738" s="48"/>
    </row>
    <row r="739" ht="340.5" customHeight="1">
      <c r="I739" s="48"/>
      <c r="J739" s="48"/>
    </row>
    <row r="740" ht="340.5" customHeight="1">
      <c r="I740" s="48"/>
      <c r="J740" s="48"/>
    </row>
    <row r="741" ht="340.5" customHeight="1">
      <c r="I741" s="48"/>
      <c r="J741" s="48"/>
    </row>
    <row r="742" ht="340.5" customHeight="1">
      <c r="I742" s="48"/>
      <c r="J742" s="48"/>
    </row>
    <row r="743" ht="340.5" customHeight="1">
      <c r="I743" s="48"/>
      <c r="J743" s="48"/>
    </row>
    <row r="744" ht="340.5" customHeight="1">
      <c r="I744" s="48"/>
      <c r="J744" s="48"/>
    </row>
    <row r="745" ht="340.5" customHeight="1">
      <c r="I745" s="48"/>
      <c r="J745" s="48"/>
    </row>
    <row r="746" ht="340.5" customHeight="1">
      <c r="I746" s="48"/>
      <c r="J746" s="48"/>
    </row>
    <row r="747" ht="340.5" customHeight="1">
      <c r="I747" s="48"/>
      <c r="J747" s="48"/>
    </row>
    <row r="748" ht="340.5" customHeight="1">
      <c r="I748" s="48"/>
      <c r="J748" s="48"/>
    </row>
    <row r="749" ht="340.5" customHeight="1">
      <c r="I749" s="48"/>
      <c r="J749" s="48"/>
    </row>
    <row r="750" ht="340.5" customHeight="1">
      <c r="I750" s="48"/>
      <c r="J750" s="48"/>
    </row>
    <row r="751" ht="340.5" customHeight="1">
      <c r="I751" s="48"/>
      <c r="J751" s="48"/>
    </row>
    <row r="752" ht="340.5" customHeight="1">
      <c r="I752" s="48"/>
      <c r="J752" s="48"/>
    </row>
    <row r="753" ht="340.5" customHeight="1">
      <c r="I753" s="48"/>
      <c r="J753" s="48"/>
    </row>
    <row r="754" ht="340.5" customHeight="1">
      <c r="I754" s="48"/>
      <c r="J754" s="48"/>
    </row>
    <row r="755" ht="340.5" customHeight="1">
      <c r="I755" s="48"/>
      <c r="J755" s="48"/>
    </row>
    <row r="756" ht="340.5" customHeight="1">
      <c r="I756" s="48"/>
      <c r="J756" s="48"/>
    </row>
    <row r="757" ht="340.5" customHeight="1">
      <c r="I757" s="48"/>
      <c r="J757" s="48"/>
    </row>
    <row r="758" ht="340.5" customHeight="1">
      <c r="I758" s="48"/>
      <c r="J758" s="48"/>
    </row>
    <row r="759" ht="340.5" customHeight="1">
      <c r="I759" s="48"/>
      <c r="J759" s="48"/>
    </row>
    <row r="760" ht="340.5" customHeight="1">
      <c r="I760" s="48"/>
      <c r="J760" s="48"/>
    </row>
    <row r="761" ht="340.5" customHeight="1">
      <c r="I761" s="48"/>
      <c r="J761" s="48"/>
    </row>
    <row r="762" ht="340.5" customHeight="1">
      <c r="I762" s="48"/>
      <c r="J762" s="48"/>
    </row>
    <row r="763" ht="340.5" customHeight="1">
      <c r="I763" s="48"/>
      <c r="J763" s="48"/>
    </row>
    <row r="764" ht="340.5" customHeight="1">
      <c r="I764" s="48"/>
      <c r="J764" s="48"/>
    </row>
    <row r="765" ht="340.5" customHeight="1">
      <c r="I765" s="48"/>
      <c r="J765" s="48"/>
    </row>
    <row r="766" ht="340.5" customHeight="1">
      <c r="I766" s="48"/>
      <c r="J766" s="48"/>
    </row>
    <row r="767" ht="340.5" customHeight="1">
      <c r="I767" s="48"/>
      <c r="J767" s="48"/>
    </row>
    <row r="768" ht="340.5" customHeight="1">
      <c r="I768" s="48"/>
      <c r="J768" s="48"/>
    </row>
    <row r="769" ht="340.5" customHeight="1">
      <c r="I769" s="48"/>
      <c r="J769" s="48"/>
    </row>
    <row r="770" ht="340.5" customHeight="1">
      <c r="I770" s="48"/>
      <c r="J770" s="48"/>
    </row>
    <row r="771" ht="340.5" customHeight="1">
      <c r="I771" s="48"/>
      <c r="J771" s="48"/>
    </row>
    <row r="772" ht="340.5" customHeight="1">
      <c r="I772" s="48"/>
      <c r="J772" s="48"/>
    </row>
    <row r="773" ht="340.5" customHeight="1">
      <c r="I773" s="48"/>
      <c r="J773" s="48"/>
    </row>
    <row r="774" ht="340.5" customHeight="1">
      <c r="I774" s="48"/>
      <c r="J774" s="48"/>
    </row>
    <row r="775" ht="340.5" customHeight="1">
      <c r="I775" s="48"/>
      <c r="J775" s="48"/>
    </row>
    <row r="776" ht="340.5" customHeight="1">
      <c r="I776" s="48"/>
      <c r="J776" s="48"/>
    </row>
    <row r="777" ht="340.5" customHeight="1">
      <c r="I777" s="48"/>
      <c r="J777" s="48"/>
    </row>
    <row r="778" ht="340.5" customHeight="1">
      <c r="I778" s="48"/>
      <c r="J778" s="48"/>
    </row>
    <row r="779" ht="340.5" customHeight="1">
      <c r="I779" s="48"/>
      <c r="J779" s="48"/>
    </row>
    <row r="780" ht="340.5" customHeight="1">
      <c r="I780" s="48"/>
      <c r="J780" s="48"/>
    </row>
    <row r="781" ht="340.5" customHeight="1">
      <c r="I781" s="48"/>
      <c r="J781" s="48"/>
    </row>
    <row r="782" ht="340.5" customHeight="1">
      <c r="I782" s="48"/>
      <c r="J782" s="48"/>
    </row>
    <row r="783" ht="340.5" customHeight="1">
      <c r="I783" s="48"/>
      <c r="J783" s="48"/>
    </row>
    <row r="784" ht="340.5" customHeight="1">
      <c r="I784" s="48"/>
      <c r="J784" s="48"/>
    </row>
    <row r="785" ht="340.5" customHeight="1">
      <c r="I785" s="48"/>
      <c r="J785" s="48"/>
    </row>
    <row r="786" ht="340.5" customHeight="1">
      <c r="I786" s="48"/>
      <c r="J786" s="48"/>
    </row>
    <row r="787" ht="340.5" customHeight="1">
      <c r="I787" s="48"/>
      <c r="J787" s="48"/>
    </row>
    <row r="788" ht="340.5" customHeight="1">
      <c r="I788" s="48"/>
      <c r="J788" s="48"/>
    </row>
    <row r="789" ht="340.5" customHeight="1">
      <c r="I789" s="48"/>
      <c r="J789" s="48"/>
    </row>
    <row r="790" ht="340.5" customHeight="1">
      <c r="I790" s="48"/>
      <c r="J790" s="48"/>
    </row>
    <row r="791" ht="340.5" customHeight="1">
      <c r="I791" s="48"/>
      <c r="J791" s="48"/>
    </row>
    <row r="792" ht="340.5" customHeight="1">
      <c r="I792" s="48"/>
      <c r="J792" s="48"/>
    </row>
    <row r="793" ht="340.5" customHeight="1">
      <c r="I793" s="48"/>
      <c r="J793" s="48"/>
    </row>
    <row r="794" ht="340.5" customHeight="1">
      <c r="I794" s="48"/>
      <c r="J794" s="48"/>
    </row>
    <row r="795" ht="340.5" customHeight="1">
      <c r="I795" s="48"/>
      <c r="J795" s="48"/>
    </row>
    <row r="796" ht="340.5" customHeight="1">
      <c r="I796" s="48"/>
      <c r="J796" s="48"/>
    </row>
    <row r="797" ht="340.5" customHeight="1">
      <c r="I797" s="48"/>
      <c r="J797" s="48"/>
    </row>
    <row r="798" ht="340.5" customHeight="1">
      <c r="I798" s="48"/>
      <c r="J798" s="48"/>
    </row>
    <row r="799" ht="340.5" customHeight="1">
      <c r="I799" s="48"/>
      <c r="J799" s="48"/>
    </row>
    <row r="800" ht="340.5" customHeight="1">
      <c r="I800" s="48"/>
      <c r="J800" s="48"/>
    </row>
    <row r="801" ht="340.5" customHeight="1">
      <c r="I801" s="48"/>
      <c r="J801" s="48"/>
    </row>
    <row r="802" ht="340.5" customHeight="1">
      <c r="I802" s="48"/>
      <c r="J802" s="48"/>
    </row>
    <row r="803" ht="340.5" customHeight="1">
      <c r="I803" s="48"/>
      <c r="J803" s="48"/>
    </row>
    <row r="804" ht="340.5" customHeight="1">
      <c r="I804" s="48"/>
      <c r="J804" s="48"/>
    </row>
    <row r="805" ht="340.5" customHeight="1">
      <c r="I805" s="48"/>
      <c r="J805" s="48"/>
    </row>
    <row r="806" ht="340.5" customHeight="1">
      <c r="I806" s="48"/>
      <c r="J806" s="48"/>
    </row>
    <row r="807" ht="340.5" customHeight="1">
      <c r="I807" s="48"/>
      <c r="J807" s="48"/>
    </row>
    <row r="808" ht="340.5" customHeight="1">
      <c r="I808" s="48"/>
      <c r="J808" s="48"/>
    </row>
    <row r="809" ht="340.5" customHeight="1">
      <c r="I809" s="48"/>
      <c r="J809" s="48"/>
    </row>
    <row r="810" ht="340.5" customHeight="1">
      <c r="I810" s="48"/>
      <c r="J810" s="48"/>
    </row>
    <row r="811" ht="340.5" customHeight="1">
      <c r="I811" s="48"/>
      <c r="J811" s="48"/>
    </row>
    <row r="812" ht="340.5" customHeight="1">
      <c r="I812" s="48"/>
      <c r="J812" s="48"/>
    </row>
    <row r="813" ht="340.5" customHeight="1">
      <c r="I813" s="48"/>
      <c r="J813" s="48"/>
    </row>
    <row r="814" ht="340.5" customHeight="1">
      <c r="I814" s="48"/>
      <c r="J814" s="48"/>
    </row>
    <row r="815" ht="340.5" customHeight="1">
      <c r="I815" s="48"/>
      <c r="J815" s="48"/>
    </row>
    <row r="816" ht="340.5" customHeight="1">
      <c r="I816" s="48"/>
      <c r="J816" s="48"/>
    </row>
    <row r="817" ht="340.5" customHeight="1">
      <c r="I817" s="48"/>
      <c r="J817" s="48"/>
    </row>
    <row r="818" ht="340.5" customHeight="1">
      <c r="I818" s="48"/>
      <c r="J818" s="48"/>
    </row>
    <row r="819" ht="340.5" customHeight="1">
      <c r="I819" s="48"/>
      <c r="J819" s="48"/>
    </row>
    <row r="820" ht="340.5" customHeight="1">
      <c r="I820" s="48"/>
      <c r="J820" s="48"/>
    </row>
    <row r="821" ht="340.5" customHeight="1">
      <c r="I821" s="48"/>
      <c r="J821" s="48"/>
    </row>
    <row r="822" ht="340.5" customHeight="1">
      <c r="I822" s="48"/>
      <c r="J822" s="48"/>
    </row>
    <row r="823" ht="340.5" customHeight="1">
      <c r="I823" s="48"/>
      <c r="J823" s="48"/>
    </row>
    <row r="824" ht="340.5" customHeight="1">
      <c r="I824" s="48"/>
      <c r="J824" s="48"/>
    </row>
    <row r="825" ht="340.5" customHeight="1">
      <c r="I825" s="48"/>
      <c r="J825" s="48"/>
    </row>
    <row r="826" ht="340.5" customHeight="1">
      <c r="I826" s="48"/>
      <c r="J826" s="48"/>
    </row>
    <row r="827" ht="340.5" customHeight="1">
      <c r="I827" s="48"/>
      <c r="J827" s="48"/>
    </row>
    <row r="828" ht="340.5" customHeight="1">
      <c r="I828" s="48"/>
      <c r="J828" s="48"/>
    </row>
    <row r="829" ht="340.5" customHeight="1">
      <c r="I829" s="48"/>
      <c r="J829" s="48"/>
    </row>
    <row r="830" ht="340.5" customHeight="1">
      <c r="I830" s="48"/>
      <c r="J830" s="48"/>
    </row>
    <row r="831" ht="340.5" customHeight="1">
      <c r="I831" s="48"/>
      <c r="J831" s="48"/>
    </row>
    <row r="832" ht="340.5" customHeight="1">
      <c r="I832" s="48"/>
      <c r="J832" s="48"/>
    </row>
    <row r="833" ht="340.5" customHeight="1">
      <c r="I833" s="48"/>
      <c r="J833" s="48"/>
    </row>
    <row r="834" ht="340.5" customHeight="1">
      <c r="I834" s="48"/>
      <c r="J834" s="48"/>
    </row>
    <row r="835" ht="340.5" customHeight="1">
      <c r="I835" s="48"/>
      <c r="J835" s="48"/>
    </row>
    <row r="836" ht="340.5" customHeight="1">
      <c r="I836" s="48"/>
      <c r="J836" s="48"/>
    </row>
    <row r="837" ht="340.5" customHeight="1">
      <c r="I837" s="48"/>
      <c r="J837" s="48"/>
    </row>
    <row r="838" ht="340.5" customHeight="1">
      <c r="I838" s="48"/>
      <c r="J838" s="48"/>
    </row>
    <row r="839" ht="340.5" customHeight="1">
      <c r="I839" s="48"/>
      <c r="J839" s="48"/>
    </row>
    <row r="840" ht="340.5" customHeight="1">
      <c r="I840" s="48"/>
      <c r="J840" s="48"/>
    </row>
    <row r="841" ht="340.5" customHeight="1">
      <c r="I841" s="48"/>
      <c r="J841" s="48"/>
    </row>
    <row r="842" ht="340.5" customHeight="1">
      <c r="I842" s="48"/>
      <c r="J842" s="48"/>
    </row>
    <row r="843" ht="340.5" customHeight="1">
      <c r="I843" s="48"/>
      <c r="J843" s="48"/>
    </row>
    <row r="844" ht="340.5" customHeight="1">
      <c r="I844" s="48"/>
      <c r="J844" s="48"/>
    </row>
    <row r="845" ht="340.5" customHeight="1">
      <c r="I845" s="48"/>
      <c r="J845" s="48"/>
    </row>
    <row r="846" ht="340.5" customHeight="1">
      <c r="I846" s="48"/>
      <c r="J846" s="48"/>
    </row>
    <row r="847" ht="340.5" customHeight="1">
      <c r="I847" s="48"/>
      <c r="J847" s="48"/>
    </row>
    <row r="848" ht="340.5" customHeight="1">
      <c r="I848" s="48"/>
      <c r="J848" s="48"/>
    </row>
    <row r="849" ht="340.5" customHeight="1">
      <c r="I849" s="48"/>
      <c r="J849" s="48"/>
    </row>
    <row r="850" ht="340.5" customHeight="1">
      <c r="I850" s="48"/>
      <c r="J850" s="48"/>
    </row>
    <row r="851" ht="340.5" customHeight="1">
      <c r="I851" s="48"/>
      <c r="J851" s="48"/>
    </row>
    <row r="852" ht="340.5" customHeight="1">
      <c r="I852" s="48"/>
      <c r="J852" s="48"/>
    </row>
    <row r="853" ht="340.5" customHeight="1">
      <c r="I853" s="48"/>
      <c r="J853" s="48"/>
    </row>
    <row r="854" ht="340.5" customHeight="1">
      <c r="I854" s="48"/>
      <c r="J854" s="48"/>
    </row>
    <row r="855" ht="340.5" customHeight="1">
      <c r="I855" s="48"/>
      <c r="J855" s="48"/>
    </row>
    <row r="856" ht="340.5" customHeight="1">
      <c r="I856" s="48"/>
      <c r="J856" s="48"/>
    </row>
    <row r="857" ht="340.5" customHeight="1">
      <c r="I857" s="48"/>
      <c r="J857" s="48"/>
    </row>
    <row r="858" ht="340.5" customHeight="1">
      <c r="I858" s="48"/>
      <c r="J858" s="48"/>
    </row>
    <row r="859" ht="340.5" customHeight="1">
      <c r="I859" s="48"/>
      <c r="J859" s="48"/>
    </row>
    <row r="860" ht="340.5" customHeight="1">
      <c r="I860" s="48"/>
      <c r="J860" s="48"/>
    </row>
    <row r="861" ht="340.5" customHeight="1">
      <c r="I861" s="48"/>
      <c r="J861" s="48"/>
    </row>
    <row r="862" ht="340.5" customHeight="1">
      <c r="I862" s="48"/>
      <c r="J862" s="48"/>
    </row>
    <row r="863" ht="340.5" customHeight="1">
      <c r="I863" s="48"/>
      <c r="J863" s="48"/>
    </row>
    <row r="864" ht="340.5" customHeight="1">
      <c r="I864" s="48"/>
      <c r="J864" s="48"/>
    </row>
    <row r="865" ht="340.5" customHeight="1">
      <c r="I865" s="48"/>
      <c r="J865" s="48"/>
    </row>
    <row r="866" ht="340.5" customHeight="1">
      <c r="I866" s="48"/>
      <c r="J866" s="48"/>
    </row>
    <row r="867" ht="340.5" customHeight="1">
      <c r="I867" s="48"/>
      <c r="J867" s="48"/>
    </row>
    <row r="868" ht="340.5" customHeight="1">
      <c r="I868" s="48"/>
      <c r="J868" s="48"/>
    </row>
    <row r="869" ht="340.5" customHeight="1">
      <c r="I869" s="48"/>
      <c r="J869" s="48"/>
    </row>
    <row r="870" ht="340.5" customHeight="1">
      <c r="I870" s="48"/>
      <c r="J870" s="48"/>
    </row>
    <row r="871" ht="340.5" customHeight="1">
      <c r="I871" s="48"/>
      <c r="J871" s="48"/>
    </row>
    <row r="872" ht="340.5" customHeight="1">
      <c r="I872" s="48"/>
      <c r="J872" s="48"/>
    </row>
    <row r="873" ht="340.5" customHeight="1">
      <c r="I873" s="48"/>
      <c r="J873" s="48"/>
    </row>
    <row r="874" ht="340.5" customHeight="1">
      <c r="I874" s="48"/>
      <c r="J874" s="48"/>
    </row>
    <row r="875" ht="340.5" customHeight="1">
      <c r="I875" s="48"/>
      <c r="J875" s="48"/>
    </row>
    <row r="876" ht="340.5" customHeight="1">
      <c r="I876" s="48"/>
      <c r="J876" s="48"/>
    </row>
    <row r="877" ht="340.5" customHeight="1">
      <c r="I877" s="48"/>
      <c r="J877" s="48"/>
    </row>
    <row r="878" ht="340.5" customHeight="1">
      <c r="I878" s="48"/>
      <c r="J878" s="48"/>
    </row>
    <row r="879" ht="340.5" customHeight="1">
      <c r="I879" s="48"/>
      <c r="J879" s="48"/>
    </row>
    <row r="880" ht="340.5" customHeight="1">
      <c r="I880" s="48"/>
      <c r="J880" s="48"/>
    </row>
    <row r="881" ht="340.5" customHeight="1">
      <c r="I881" s="48"/>
      <c r="J881" s="48"/>
    </row>
    <row r="882" ht="340.5" customHeight="1">
      <c r="I882" s="48"/>
      <c r="J882" s="48"/>
    </row>
    <row r="883" ht="340.5" customHeight="1">
      <c r="I883" s="48"/>
      <c r="J883" s="48"/>
    </row>
    <row r="884" ht="340.5" customHeight="1">
      <c r="I884" s="48"/>
      <c r="J884" s="48"/>
    </row>
    <row r="885" ht="340.5" customHeight="1">
      <c r="I885" s="48"/>
      <c r="J885" s="48"/>
    </row>
    <row r="886" ht="340.5" customHeight="1">
      <c r="I886" s="48"/>
      <c r="J886" s="48"/>
    </row>
    <row r="887" ht="340.5" customHeight="1">
      <c r="I887" s="48"/>
      <c r="J887" s="48"/>
    </row>
    <row r="888" ht="340.5" customHeight="1">
      <c r="I888" s="48"/>
      <c r="J888" s="48"/>
    </row>
    <row r="889" ht="340.5" customHeight="1">
      <c r="I889" s="48"/>
      <c r="J889" s="48"/>
    </row>
    <row r="890" ht="340.5" customHeight="1">
      <c r="I890" s="48"/>
      <c r="J890" s="48"/>
    </row>
    <row r="891" ht="340.5" customHeight="1">
      <c r="I891" s="48"/>
      <c r="J891" s="48"/>
    </row>
    <row r="892" ht="340.5" customHeight="1">
      <c r="I892" s="48"/>
      <c r="J892" s="48"/>
    </row>
    <row r="893" ht="340.5" customHeight="1">
      <c r="I893" s="48"/>
      <c r="J893" s="48"/>
    </row>
    <row r="894" ht="340.5" customHeight="1">
      <c r="I894" s="48"/>
      <c r="J894" s="48"/>
    </row>
    <row r="895" ht="340.5" customHeight="1">
      <c r="I895" s="48"/>
      <c r="J895" s="48"/>
    </row>
    <row r="896" ht="340.5" customHeight="1">
      <c r="I896" s="48"/>
      <c r="J896" s="48"/>
    </row>
    <row r="897" ht="340.5" customHeight="1">
      <c r="I897" s="48"/>
      <c r="J897" s="48"/>
    </row>
    <row r="898" ht="340.5" customHeight="1">
      <c r="I898" s="48"/>
      <c r="J898" s="48"/>
    </row>
    <row r="899" ht="340.5" customHeight="1">
      <c r="I899" s="48"/>
      <c r="J899" s="48"/>
    </row>
    <row r="900" ht="340.5" customHeight="1">
      <c r="I900" s="48"/>
      <c r="J900" s="48"/>
    </row>
    <row r="901" ht="340.5" customHeight="1">
      <c r="I901" s="48"/>
      <c r="J901" s="48"/>
    </row>
    <row r="902" ht="340.5" customHeight="1">
      <c r="I902" s="48"/>
      <c r="J902" s="48"/>
    </row>
    <row r="903" ht="340.5" customHeight="1">
      <c r="I903" s="48"/>
      <c r="J903" s="48"/>
    </row>
    <row r="904" ht="340.5" customHeight="1">
      <c r="I904" s="48"/>
      <c r="J904" s="48"/>
    </row>
    <row r="905" ht="340.5" customHeight="1">
      <c r="I905" s="48"/>
      <c r="J905" s="48"/>
    </row>
    <row r="906" ht="340.5" customHeight="1">
      <c r="I906" s="48"/>
      <c r="J906" s="48"/>
    </row>
    <row r="907" ht="340.5" customHeight="1">
      <c r="I907" s="48"/>
      <c r="J907" s="48"/>
    </row>
    <row r="908" ht="340.5" customHeight="1">
      <c r="I908" s="48"/>
      <c r="J908" s="48"/>
    </row>
    <row r="909" ht="340.5" customHeight="1">
      <c r="I909" s="48"/>
      <c r="J909" s="48"/>
    </row>
    <row r="910" ht="340.5" customHeight="1">
      <c r="I910" s="48"/>
      <c r="J910" s="48"/>
    </row>
    <row r="911" ht="340.5" customHeight="1">
      <c r="I911" s="48"/>
      <c r="J911" s="48"/>
    </row>
    <row r="912" ht="340.5" customHeight="1">
      <c r="I912" s="48"/>
      <c r="J912" s="48"/>
    </row>
    <row r="913" ht="340.5" customHeight="1">
      <c r="I913" s="48"/>
      <c r="J913" s="48"/>
    </row>
    <row r="914" ht="340.5" customHeight="1">
      <c r="I914" s="48"/>
      <c r="J914" s="48"/>
    </row>
    <row r="915" ht="340.5" customHeight="1">
      <c r="I915" s="48"/>
      <c r="J915" s="48"/>
    </row>
    <row r="916" ht="340.5" customHeight="1">
      <c r="I916" s="48"/>
      <c r="J916" s="48"/>
    </row>
    <row r="917" ht="340.5" customHeight="1">
      <c r="I917" s="48"/>
      <c r="J917" s="48"/>
    </row>
    <row r="918" ht="340.5" customHeight="1">
      <c r="I918" s="48"/>
      <c r="J918" s="48"/>
    </row>
    <row r="919" ht="340.5" customHeight="1">
      <c r="I919" s="48"/>
      <c r="J919" s="48"/>
    </row>
    <row r="920" ht="340.5" customHeight="1">
      <c r="I920" s="48"/>
      <c r="J920" s="48"/>
    </row>
    <row r="921" ht="340.5" customHeight="1">
      <c r="I921" s="48"/>
      <c r="J921" s="48"/>
    </row>
    <row r="922" ht="340.5" customHeight="1">
      <c r="I922" s="48"/>
      <c r="J922" s="48"/>
    </row>
    <row r="923" ht="340.5" customHeight="1">
      <c r="I923" s="48"/>
      <c r="J923" s="48"/>
    </row>
    <row r="924" ht="340.5" customHeight="1">
      <c r="I924" s="48"/>
      <c r="J924" s="48"/>
    </row>
    <row r="925" ht="340.5" customHeight="1">
      <c r="I925" s="48"/>
      <c r="J925" s="48"/>
    </row>
    <row r="926" ht="340.5" customHeight="1">
      <c r="I926" s="48"/>
      <c r="J926" s="48"/>
    </row>
    <row r="927" ht="340.5" customHeight="1">
      <c r="I927" s="48"/>
      <c r="J927" s="48"/>
    </row>
    <row r="928" ht="340.5" customHeight="1">
      <c r="I928" s="48"/>
      <c r="J928" s="48"/>
    </row>
    <row r="929" ht="340.5" customHeight="1">
      <c r="I929" s="48"/>
      <c r="J929" s="48"/>
    </row>
    <row r="930" ht="340.5" customHeight="1">
      <c r="I930" s="48"/>
      <c r="J930" s="48"/>
    </row>
    <row r="931" ht="340.5" customHeight="1">
      <c r="I931" s="48"/>
      <c r="J931" s="48"/>
    </row>
    <row r="932" ht="340.5" customHeight="1">
      <c r="I932" s="48"/>
      <c r="J932" s="48"/>
    </row>
    <row r="933" ht="340.5" customHeight="1">
      <c r="I933" s="48"/>
      <c r="J933" s="48"/>
    </row>
    <row r="934" ht="340.5" customHeight="1">
      <c r="I934" s="48"/>
      <c r="J934" s="48"/>
    </row>
    <row r="935" ht="340.5" customHeight="1">
      <c r="I935" s="48"/>
      <c r="J935" s="48"/>
    </row>
    <row r="936" ht="340.5" customHeight="1">
      <c r="I936" s="48"/>
      <c r="J936" s="48"/>
    </row>
    <row r="937" ht="340.5" customHeight="1">
      <c r="I937" s="48"/>
      <c r="J937" s="48"/>
    </row>
    <row r="938" ht="340.5" customHeight="1">
      <c r="I938" s="48"/>
      <c r="J938" s="48"/>
    </row>
    <row r="939" ht="340.5" customHeight="1">
      <c r="I939" s="48"/>
      <c r="J939" s="48"/>
    </row>
    <row r="940" ht="340.5" customHeight="1">
      <c r="I940" s="48"/>
      <c r="J940" s="48"/>
    </row>
    <row r="941" ht="340.5" customHeight="1">
      <c r="I941" s="48"/>
      <c r="J941" s="48"/>
    </row>
    <row r="942" ht="340.5" customHeight="1">
      <c r="I942" s="48"/>
      <c r="J942" s="48"/>
    </row>
    <row r="943" ht="340.5" customHeight="1">
      <c r="I943" s="48"/>
      <c r="J943" s="48"/>
    </row>
    <row r="944" ht="340.5" customHeight="1">
      <c r="I944" s="48"/>
      <c r="J944" s="48"/>
    </row>
    <row r="945" ht="340.5" customHeight="1">
      <c r="I945" s="48"/>
      <c r="J945" s="48"/>
    </row>
    <row r="946" ht="340.5" customHeight="1">
      <c r="I946" s="48"/>
      <c r="J946" s="48"/>
    </row>
    <row r="947" ht="340.5" customHeight="1">
      <c r="I947" s="48"/>
      <c r="J947" s="48"/>
    </row>
    <row r="948" ht="340.5" customHeight="1">
      <c r="I948" s="48"/>
      <c r="J948" s="48"/>
    </row>
    <row r="949" ht="340.5" customHeight="1">
      <c r="I949" s="48"/>
      <c r="J949" s="48"/>
    </row>
    <row r="950" ht="340.5" customHeight="1">
      <c r="I950" s="48"/>
      <c r="J950" s="48"/>
    </row>
    <row r="951" ht="340.5" customHeight="1">
      <c r="I951" s="48"/>
      <c r="J951" s="48"/>
    </row>
    <row r="952" ht="340.5" customHeight="1">
      <c r="I952" s="48"/>
      <c r="J952" s="48"/>
    </row>
    <row r="953" ht="340.5" customHeight="1">
      <c r="I953" s="48"/>
      <c r="J953" s="48"/>
    </row>
    <row r="954" ht="340.5" customHeight="1">
      <c r="I954" s="48"/>
      <c r="J954" s="48"/>
    </row>
    <row r="955" ht="340.5" customHeight="1">
      <c r="I955" s="48"/>
      <c r="J955" s="48"/>
    </row>
    <row r="956" ht="340.5" customHeight="1">
      <c r="I956" s="48"/>
      <c r="J956" s="48"/>
    </row>
    <row r="957" ht="340.5" customHeight="1">
      <c r="I957" s="48"/>
      <c r="J957" s="48"/>
    </row>
    <row r="958" ht="340.5" customHeight="1">
      <c r="I958" s="48"/>
      <c r="J958" s="48"/>
    </row>
    <row r="959" ht="340.5" customHeight="1">
      <c r="I959" s="48"/>
      <c r="J959" s="48"/>
    </row>
    <row r="960" ht="340.5" customHeight="1">
      <c r="I960" s="48"/>
      <c r="J960" s="48"/>
    </row>
    <row r="961" ht="340.5" customHeight="1">
      <c r="I961" s="48"/>
      <c r="J961" s="48"/>
    </row>
    <row r="962" ht="340.5" customHeight="1">
      <c r="I962" s="48"/>
      <c r="J962" s="48"/>
    </row>
    <row r="963" ht="340.5" customHeight="1">
      <c r="I963" s="48"/>
      <c r="J963" s="48"/>
    </row>
    <row r="964" ht="340.5" customHeight="1">
      <c r="I964" s="48"/>
      <c r="J964" s="48"/>
    </row>
    <row r="965" ht="340.5" customHeight="1">
      <c r="I965" s="48"/>
      <c r="J965" s="48"/>
    </row>
    <row r="966" ht="340.5" customHeight="1">
      <c r="I966" s="48"/>
      <c r="J966" s="48"/>
    </row>
    <row r="967" ht="340.5" customHeight="1">
      <c r="I967" s="48"/>
      <c r="J967" s="48"/>
    </row>
    <row r="968" ht="340.5" customHeight="1">
      <c r="I968" s="48"/>
      <c r="J968" s="48"/>
    </row>
    <row r="969" ht="340.5" customHeight="1">
      <c r="I969" s="48"/>
      <c r="J969" s="48"/>
    </row>
    <row r="970" ht="340.5" customHeight="1">
      <c r="I970" s="48"/>
      <c r="J970" s="48"/>
    </row>
    <row r="971" ht="340.5" customHeight="1">
      <c r="I971" s="48"/>
      <c r="J971" s="48"/>
    </row>
    <row r="972" ht="340.5" customHeight="1">
      <c r="I972" s="48"/>
      <c r="J972" s="48"/>
    </row>
    <row r="973" ht="340.5" customHeight="1">
      <c r="I973" s="48"/>
      <c r="J973" s="48"/>
    </row>
    <row r="974" ht="340.5" customHeight="1">
      <c r="I974" s="48"/>
      <c r="J974" s="48"/>
    </row>
    <row r="975" ht="340.5" customHeight="1">
      <c r="I975" s="48"/>
      <c r="J975" s="48"/>
    </row>
    <row r="976" ht="340.5" customHeight="1">
      <c r="I976" s="48"/>
      <c r="J976" s="48"/>
    </row>
    <row r="977" ht="340.5" customHeight="1">
      <c r="I977" s="48"/>
      <c r="J977" s="48"/>
    </row>
    <row r="978" ht="340.5" customHeight="1">
      <c r="I978" s="48"/>
      <c r="J978" s="48"/>
    </row>
    <row r="979" ht="340.5" customHeight="1">
      <c r="I979" s="48"/>
      <c r="J979" s="48"/>
    </row>
    <row r="980" ht="340.5" customHeight="1">
      <c r="I980" s="48"/>
      <c r="J980" s="48"/>
    </row>
    <row r="981" ht="340.5" customHeight="1">
      <c r="I981" s="48"/>
      <c r="J981" s="48"/>
    </row>
    <row r="982" ht="340.5" customHeight="1">
      <c r="I982" s="48"/>
      <c r="J982" s="48"/>
    </row>
    <row r="983" ht="340.5" customHeight="1">
      <c r="I983" s="48"/>
      <c r="J983" s="48"/>
    </row>
    <row r="984" ht="340.5" customHeight="1">
      <c r="I984" s="48"/>
      <c r="J984" s="48"/>
    </row>
    <row r="985" ht="340.5" customHeight="1">
      <c r="I985" s="48"/>
      <c r="J985" s="48"/>
    </row>
    <row r="986" ht="340.5" customHeight="1">
      <c r="I986" s="48"/>
      <c r="J986" s="48"/>
    </row>
    <row r="987" ht="340.5" customHeight="1">
      <c r="I987" s="48"/>
      <c r="J987" s="48"/>
    </row>
    <row r="988" ht="340.5" customHeight="1">
      <c r="I988" s="48"/>
      <c r="J988" s="48"/>
    </row>
    <row r="989" ht="340.5" customHeight="1">
      <c r="I989" s="48"/>
      <c r="J989" s="48"/>
    </row>
    <row r="990" ht="340.5" customHeight="1">
      <c r="I990" s="48"/>
      <c r="J990" s="48"/>
    </row>
    <row r="991" ht="340.5" customHeight="1">
      <c r="I991" s="48"/>
      <c r="J991" s="48"/>
    </row>
    <row r="992" ht="340.5" customHeight="1">
      <c r="I992" s="48"/>
      <c r="J992" s="48"/>
    </row>
    <row r="993" ht="340.5" customHeight="1">
      <c r="I993" s="48"/>
      <c r="J993" s="48"/>
    </row>
    <row r="994" ht="340.5" customHeight="1">
      <c r="I994" s="48"/>
      <c r="J994" s="48"/>
    </row>
    <row r="995" ht="340.5" customHeight="1">
      <c r="I995" s="48"/>
      <c r="J995" s="48"/>
    </row>
    <row r="996" ht="340.5" customHeight="1">
      <c r="I996" s="48"/>
      <c r="J996" s="48"/>
    </row>
    <row r="997" ht="340.5" customHeight="1">
      <c r="I997" s="48"/>
      <c r="J997" s="48"/>
    </row>
    <row r="998" ht="340.5" customHeight="1">
      <c r="I998" s="48"/>
      <c r="J998" s="48"/>
    </row>
  </sheetData>
  <hyperlinks>
    <hyperlink r:id="rId1" ref="I2"/>
    <hyperlink r:id="rId2" ref="J2"/>
    <hyperlink r:id="rId3" ref="I3"/>
    <hyperlink r:id="rId4" ref="I4"/>
    <hyperlink r:id="rId5" ref="I5"/>
    <hyperlink r:id="rId6" ref="I6"/>
    <hyperlink r:id="rId7" ref="I7"/>
    <hyperlink r:id="rId8" ref="J7"/>
    <hyperlink r:id="rId9" ref="I8"/>
    <hyperlink r:id="rId10" ref="J8"/>
    <hyperlink r:id="rId11" ref="I9"/>
    <hyperlink r:id="rId12" ref="J9"/>
    <hyperlink r:id="rId13" ref="I10"/>
    <hyperlink r:id="rId14" ref="J10"/>
    <hyperlink r:id="rId15" ref="I11"/>
    <hyperlink r:id="rId16" ref="J11"/>
    <hyperlink r:id="rId17" ref="I12"/>
    <hyperlink r:id="rId18" ref="J12"/>
    <hyperlink r:id="rId19" ref="I13"/>
    <hyperlink r:id="rId20" ref="J13"/>
    <hyperlink r:id="rId21" ref="I15"/>
    <hyperlink r:id="rId22" ref="I16"/>
    <hyperlink r:id="rId23" ref="J16"/>
    <hyperlink r:id="rId24" ref="I17"/>
    <hyperlink r:id="rId25" ref="I19"/>
    <hyperlink r:id="rId26" ref="J19"/>
    <hyperlink r:id="rId27" ref="I20"/>
    <hyperlink r:id="rId28" ref="I21"/>
    <hyperlink r:id="rId29" ref="J21"/>
    <hyperlink r:id="rId30" ref="I22"/>
    <hyperlink r:id="rId31" ref="J22"/>
    <hyperlink r:id="rId32" ref="I23"/>
    <hyperlink r:id="rId33" ref="J23"/>
    <hyperlink r:id="rId34" ref="I24"/>
    <hyperlink r:id="rId35" ref="J24"/>
    <hyperlink r:id="rId36" ref="I25"/>
    <hyperlink r:id="rId37" ref="J25"/>
    <hyperlink r:id="rId38" ref="I26"/>
    <hyperlink r:id="rId39" ref="J26"/>
    <hyperlink r:id="rId40" ref="I27"/>
    <hyperlink r:id="rId41" ref="J27"/>
    <hyperlink r:id="rId42" ref="I28"/>
    <hyperlink r:id="rId43" ref="I29"/>
    <hyperlink r:id="rId44" ref="J30"/>
    <hyperlink r:id="rId45" ref="I31"/>
    <hyperlink r:id="rId46" ref="I32"/>
    <hyperlink r:id="rId47" ref="I33"/>
    <hyperlink r:id="rId48" ref="I34"/>
    <hyperlink r:id="rId49" ref="I35"/>
    <hyperlink r:id="rId50" ref="J35"/>
    <hyperlink r:id="rId51" ref="I36"/>
    <hyperlink r:id="rId52" ref="I37"/>
    <hyperlink r:id="rId53" ref="J37"/>
    <hyperlink r:id="rId54" ref="I38"/>
    <hyperlink r:id="rId55" ref="I39"/>
    <hyperlink r:id="rId56" ref="I40"/>
    <hyperlink r:id="rId57" ref="J40"/>
    <hyperlink r:id="rId58" ref="I41"/>
    <hyperlink r:id="rId59" ref="J41"/>
    <hyperlink r:id="rId60" ref="I42"/>
    <hyperlink r:id="rId61" ref="I43"/>
    <hyperlink r:id="rId62" ref="I44"/>
    <hyperlink r:id="rId63" ref="I45"/>
    <hyperlink r:id="rId64" ref="I46"/>
    <hyperlink r:id="rId65" ref="I47"/>
    <hyperlink r:id="rId66" ref="J47"/>
    <hyperlink r:id="rId67" ref="I48"/>
    <hyperlink r:id="rId68" ref="I49"/>
    <hyperlink r:id="rId69" ref="I50"/>
    <hyperlink r:id="rId70" ref="I51"/>
    <hyperlink r:id="rId71" ref="I52"/>
    <hyperlink r:id="rId72" ref="I53"/>
    <hyperlink r:id="rId73" ref="I54"/>
    <hyperlink r:id="rId74" ref="J54"/>
  </hyperlinks>
  <drawing r:id="rId75"/>
</worksheet>
</file>